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00" windowHeight="7305" activeTab="0"/>
  </bookViews>
  <sheets>
    <sheet name="Лист1" sheetId="1" r:id="rId1"/>
  </sheets>
  <definedNames>
    <definedName name="_xlnm._FilterDatabase" localSheetId="0" hidden="1">'Лист1'!$A$7:$M$149</definedName>
  </definedNames>
  <calcPr fullCalcOnLoad="1"/>
</workbook>
</file>

<file path=xl/sharedStrings.xml><?xml version="1.0" encoding="utf-8"?>
<sst xmlns="http://schemas.openxmlformats.org/spreadsheetml/2006/main" count="547" uniqueCount="270">
  <si>
    <t>175419, Новгородская область, г.Валдай, Зимогорье,100, т/ф (81666) 54-370, 20-348.</t>
  </si>
  <si>
    <t>E-mail: saf@vmz-nasos.ru, http://vldmz.narod.ru</t>
  </si>
  <si>
    <t>Насосы центробежные типа К, КМ, СМ, СД, АНС и ЦНС(г)</t>
  </si>
  <si>
    <t>Марка насоса</t>
  </si>
  <si>
    <t>Подача насоса, м3/час</t>
  </si>
  <si>
    <t>Напор насоса, м</t>
  </si>
  <si>
    <t>Вес насоса без дв., кг</t>
  </si>
  <si>
    <t>Вес агрегата с двиг, кг</t>
  </si>
  <si>
    <t>Марка двигателя агрегата</t>
  </si>
  <si>
    <t>Мощность, кВт*скорость вращения, об/мин электродвигателя</t>
  </si>
  <si>
    <t>Консольные насосы марки К и КМ</t>
  </si>
  <si>
    <t>К 8/18</t>
  </si>
  <si>
    <t>АИР 80А2</t>
  </si>
  <si>
    <t>1,5*3000</t>
  </si>
  <si>
    <t>АИР 80В2</t>
  </si>
  <si>
    <t>2,2*3000</t>
  </si>
  <si>
    <t>К 20/18</t>
  </si>
  <si>
    <t>К 20/30</t>
  </si>
  <si>
    <t>АИР 100L2</t>
  </si>
  <si>
    <t>5,5*3000</t>
  </si>
  <si>
    <t>АИР 100S2</t>
  </si>
  <si>
    <t>4,0*3000</t>
  </si>
  <si>
    <t>К 20/30а</t>
  </si>
  <si>
    <t>К 45/30</t>
  </si>
  <si>
    <t>АИР112М2</t>
  </si>
  <si>
    <t>7,5*3000</t>
  </si>
  <si>
    <t>К 45/30а</t>
  </si>
  <si>
    <t>К 90/20</t>
  </si>
  <si>
    <t>К 90/20а</t>
  </si>
  <si>
    <t>К 50-32-125</t>
  </si>
  <si>
    <t>К 50-32-125а</t>
  </si>
  <si>
    <t>К 65-50-160</t>
  </si>
  <si>
    <t>К 65-50-160а</t>
  </si>
  <si>
    <t>К 65-50-125</t>
  </si>
  <si>
    <t>К 80-65-160</t>
  </si>
  <si>
    <t>К 80-65-160а</t>
  </si>
  <si>
    <t>К 80-50-200</t>
  </si>
  <si>
    <t>АИР 160S2</t>
  </si>
  <si>
    <t>15,0*3000</t>
  </si>
  <si>
    <t>К 80-50-200а</t>
  </si>
  <si>
    <t>АИР 132М2</t>
  </si>
  <si>
    <t>11,0*3000</t>
  </si>
  <si>
    <t>К 100-80-160</t>
  </si>
  <si>
    <t>К 100-80-160а</t>
  </si>
  <si>
    <t>К 100-65-200</t>
  </si>
  <si>
    <t>АИР 180М2</t>
  </si>
  <si>
    <t>30,0*3000</t>
  </si>
  <si>
    <t>К 100-65-200а</t>
  </si>
  <si>
    <t>АИР 160М2</t>
  </si>
  <si>
    <t>18,5*3000</t>
  </si>
  <si>
    <t>КМ 50-32-125</t>
  </si>
  <si>
    <t>АИР 80В2жу2</t>
  </si>
  <si>
    <t>КМ 50-32-125 удл.</t>
  </si>
  <si>
    <t>АИР 80В2 IM2081</t>
  </si>
  <si>
    <t>КМ 65-50-160</t>
  </si>
  <si>
    <t>АИР 100L2жу2</t>
  </si>
  <si>
    <t>КМ 65-50-160 удл.</t>
  </si>
  <si>
    <t>АИР 100L2 IM2081</t>
  </si>
  <si>
    <t>КМ 65-50-125 удл.</t>
  </si>
  <si>
    <t>АИР 90L2 IM2081</t>
  </si>
  <si>
    <t>3,0*3000</t>
  </si>
  <si>
    <t>КМ 80-65-160 удл.</t>
  </si>
  <si>
    <t>АИР 112М2 IM2081</t>
  </si>
  <si>
    <t>КМ 80-50-200</t>
  </si>
  <si>
    <t>АИР 160S2жу2</t>
  </si>
  <si>
    <t>КМ 80-50-200 удл.</t>
  </si>
  <si>
    <t>АИР 160S2 IM2081</t>
  </si>
  <si>
    <t>КМ 100-80-160</t>
  </si>
  <si>
    <t>КМ 100-80-160 удл.</t>
  </si>
  <si>
    <t>КМ 100-65-200</t>
  </si>
  <si>
    <t>АИР 180М2жу2</t>
  </si>
  <si>
    <t>КМ 100-65-200 удл.</t>
  </si>
  <si>
    <t>АИР 180М2 IM2081</t>
  </si>
  <si>
    <t>Консольно-моноблочные насосы марки КМ с торцовым уплотнением</t>
  </si>
  <si>
    <t>КМ 50-32-125/2-5</t>
  </si>
  <si>
    <t>-</t>
  </si>
  <si>
    <t>КМ 50-32-125а/2-5</t>
  </si>
  <si>
    <t>АИР 80А2 IM2081</t>
  </si>
  <si>
    <t>КМ 65-50-160/2-5</t>
  </si>
  <si>
    <t>КМ 65-50-160а/2-5</t>
  </si>
  <si>
    <t>АИР 100S2 IM2081</t>
  </si>
  <si>
    <t>КМ 65-50-125/2-5</t>
  </si>
  <si>
    <t>КМ 80-65-160/2-5</t>
  </si>
  <si>
    <t>КМ 80-65-160а/2-5</t>
  </si>
  <si>
    <t>КМ 80-50-200/2-5</t>
  </si>
  <si>
    <t>КМ 80-50-200а/2-5</t>
  </si>
  <si>
    <t>АИР 132М2 IM2081</t>
  </si>
  <si>
    <t>КМ 100-80-160/2-5</t>
  </si>
  <si>
    <t>КМ 100-80-160а/2-5</t>
  </si>
  <si>
    <t>КМ 100-65-200/2-5</t>
  </si>
  <si>
    <t>КМ 100-65-200а/2-5</t>
  </si>
  <si>
    <t>АИР 160М2 IM2081</t>
  </si>
  <si>
    <t>Фекальные насосы марки СМ</t>
  </si>
  <si>
    <t>СМ 100-65-200/2</t>
  </si>
  <si>
    <t>АИР 200М2</t>
  </si>
  <si>
    <t>37,0*3000</t>
  </si>
  <si>
    <t>СМ 100-65-200/2а</t>
  </si>
  <si>
    <t>СМ 100-65-200/2б</t>
  </si>
  <si>
    <t>АИР 180S2</t>
  </si>
  <si>
    <t>22,0*3000</t>
  </si>
  <si>
    <t>СМ 100-65-200/4</t>
  </si>
  <si>
    <t>АИР 112М4</t>
  </si>
  <si>
    <t>5,5*1500</t>
  </si>
  <si>
    <t>СМ 100-65-200/4а</t>
  </si>
  <si>
    <t>АИР 100L4</t>
  </si>
  <si>
    <t>4,0*1500</t>
  </si>
  <si>
    <t>СМ 100-65-200/4б</t>
  </si>
  <si>
    <t>АИР 100S4</t>
  </si>
  <si>
    <t>3,0*1500</t>
  </si>
  <si>
    <t>Фекальные насосы марки СД</t>
  </si>
  <si>
    <t>СД 16/10</t>
  </si>
  <si>
    <t>АИР 80В4</t>
  </si>
  <si>
    <t>1,5*1500</t>
  </si>
  <si>
    <t>СД 16/10а</t>
  </si>
  <si>
    <t>АИР 80А4</t>
  </si>
  <si>
    <t>1,1*1500</t>
  </si>
  <si>
    <t>СД 16/10б</t>
  </si>
  <si>
    <t>СД 16/25</t>
  </si>
  <si>
    <t>СД 16/25а</t>
  </si>
  <si>
    <t>АИР 90L2</t>
  </si>
  <si>
    <t>СД 16/25б</t>
  </si>
  <si>
    <t>СД 25/14</t>
  </si>
  <si>
    <t>СД 25/14а</t>
  </si>
  <si>
    <t>АИР 90L4</t>
  </si>
  <si>
    <t>2,2*1500</t>
  </si>
  <si>
    <t>СД 25/14б</t>
  </si>
  <si>
    <t>СД 32/40</t>
  </si>
  <si>
    <t>СД 32/40а</t>
  </si>
  <si>
    <t>АИР 112М2</t>
  </si>
  <si>
    <t>СД 32/40б</t>
  </si>
  <si>
    <t>СД 50/10</t>
  </si>
  <si>
    <t>СД 50/10а</t>
  </si>
  <si>
    <t>СД 50/10б</t>
  </si>
  <si>
    <t>СД 50/56</t>
  </si>
  <si>
    <t>СД 50/56а</t>
  </si>
  <si>
    <t>СД 50/56б</t>
  </si>
  <si>
    <t>СД 100/40</t>
  </si>
  <si>
    <t>СД 100/40а</t>
  </si>
  <si>
    <t>СД 100/40б</t>
  </si>
  <si>
    <t>СД 160/45</t>
  </si>
  <si>
    <t>АИР 200М4</t>
  </si>
  <si>
    <t>СД 160/45а</t>
  </si>
  <si>
    <t>АИР 180М4</t>
  </si>
  <si>
    <t>СД 160/45б</t>
  </si>
  <si>
    <t>АИР 180S4</t>
  </si>
  <si>
    <t>Многосекционные насосы марки ЦНС(г)</t>
  </si>
  <si>
    <t>ЦНС(г) 38-44</t>
  </si>
  <si>
    <t>ЦНС(г) 38-66</t>
  </si>
  <si>
    <t>ЦНС(г) 38-88</t>
  </si>
  <si>
    <t>ЦНС(г) 38-110</t>
  </si>
  <si>
    <t>ЦНС(г) 38-132</t>
  </si>
  <si>
    <t>ЦНС(г) 38-154</t>
  </si>
  <si>
    <t>ЦНС(г) 38-176</t>
  </si>
  <si>
    <t>ЦНС(г) 38-198</t>
  </si>
  <si>
    <t>ЦНС(г) 38-220</t>
  </si>
  <si>
    <t>АИР 200L2</t>
  </si>
  <si>
    <t>45,0*3000</t>
  </si>
  <si>
    <t>ЦНС(г) 13-70</t>
  </si>
  <si>
    <t>ЦНС(г) 13-105</t>
  </si>
  <si>
    <t>ЦНС(г) 13-140</t>
  </si>
  <si>
    <t>ЦНС(г) 13-175</t>
  </si>
  <si>
    <t>ЦНС(г) 13-210</t>
  </si>
  <si>
    <t>ЦНС(г) 13-245</t>
  </si>
  <si>
    <t>ЦНС(г) 13-280</t>
  </si>
  <si>
    <t>ЦНС(г) 13-315</t>
  </si>
  <si>
    <t>ЦНС(г) 13-350</t>
  </si>
  <si>
    <t>Дренажные насосы марки АНС</t>
  </si>
  <si>
    <t>АНС-60</t>
  </si>
  <si>
    <t>Примечание:</t>
  </si>
  <si>
    <t>КМ 150-125-250 удл.</t>
  </si>
  <si>
    <t>АИР 160М4 IM2081</t>
  </si>
  <si>
    <t>18,5*1500</t>
  </si>
  <si>
    <t>37,0*1500</t>
  </si>
  <si>
    <t>30,0*1500</t>
  </si>
  <si>
    <t>22,0*1500</t>
  </si>
  <si>
    <t>СД 250/22,5</t>
  </si>
  <si>
    <t>СД 250/22,5а</t>
  </si>
  <si>
    <t>СД 250/22,5б</t>
  </si>
  <si>
    <t>рама</t>
  </si>
  <si>
    <t>К 20/30-2/5</t>
  </si>
  <si>
    <t>К 8/18-2/5</t>
  </si>
  <si>
    <t>К 20/18-2/5</t>
  </si>
  <si>
    <t>К 45/30-2/5</t>
  </si>
  <si>
    <t>К 90/20-2/5</t>
  </si>
  <si>
    <t>К 50-32-125/2-5</t>
  </si>
  <si>
    <t>К 65-50-160/2-5</t>
  </si>
  <si>
    <t>К 65-50-125/2-5</t>
  </si>
  <si>
    <t>К 80-65-160/2-5</t>
  </si>
  <si>
    <t>К 80-50-200/2-5</t>
  </si>
  <si>
    <t>К 100-80-160/2-5</t>
  </si>
  <si>
    <t>К 100-65-200/2-5</t>
  </si>
  <si>
    <t>КМ 150-125-250/4-5</t>
  </si>
  <si>
    <t>КМ 50-32-200 удл.</t>
  </si>
  <si>
    <t>КМ 50-32-200/2-5</t>
  </si>
  <si>
    <t>К 150-125-315</t>
  </si>
  <si>
    <t>30*1500</t>
  </si>
  <si>
    <t>СМ 65-50-160/2-5</t>
  </si>
  <si>
    <t>СД 160/10</t>
  </si>
  <si>
    <t>СД 160/10а</t>
  </si>
  <si>
    <t>СД 160/10б</t>
  </si>
  <si>
    <t>АИР 160S6</t>
  </si>
  <si>
    <t>11*1000</t>
  </si>
  <si>
    <t>АИР 132М6</t>
  </si>
  <si>
    <t>7,5*1000</t>
  </si>
  <si>
    <t>К 100-65-250</t>
  </si>
  <si>
    <t>К 100-65-250а</t>
  </si>
  <si>
    <t>Вес двигателя</t>
  </si>
  <si>
    <t>1. Все цены указаны в рублях с учётом НДС.</t>
  </si>
  <si>
    <t>2.Для насосов без двигателей на раме и без рам марки К, КМ, АНС, СМ и СД действуют следующие скидки:</t>
  </si>
  <si>
    <t>при предварительной оплате заказа:</t>
  </si>
  <si>
    <t>3.Для насосов без двигателей на раме и без рам марки ЦНС(г) действуют следующие скидки:</t>
  </si>
  <si>
    <t>при предварительной оплате заказа свыше 400 тысяч руб. - 15% от стоимости заказа</t>
  </si>
  <si>
    <t>Колосники</t>
  </si>
  <si>
    <t>Размер, мм</t>
  </si>
  <si>
    <t>Вес, кг</t>
  </si>
  <si>
    <t>Цена за 1 кг</t>
  </si>
  <si>
    <t>Цена руб. с НДС</t>
  </si>
  <si>
    <t>1020*250</t>
  </si>
  <si>
    <t>1200*250</t>
  </si>
  <si>
    <t>900*250</t>
  </si>
  <si>
    <t>600*260</t>
  </si>
  <si>
    <t>540*250</t>
  </si>
  <si>
    <t>540*210</t>
  </si>
  <si>
    <t>530*250</t>
  </si>
  <si>
    <t>530*250 (облегчённый)</t>
  </si>
  <si>
    <t>530*210</t>
  </si>
  <si>
    <t>520*220</t>
  </si>
  <si>
    <t>520*210</t>
  </si>
  <si>
    <t>460*210</t>
  </si>
  <si>
    <t>370*30</t>
  </si>
  <si>
    <t>310*120</t>
  </si>
  <si>
    <t>300*200 (печной)</t>
  </si>
  <si>
    <t>300*270 (печной)</t>
  </si>
  <si>
    <t>285*200 (печной)</t>
  </si>
  <si>
    <t>255*180 (печной)</t>
  </si>
  <si>
    <t>Дверца топочная (Бор)</t>
  </si>
  <si>
    <t>Плита П2 (700*400)</t>
  </si>
  <si>
    <t>Плита ПЦ (900*400)</t>
  </si>
  <si>
    <t>Плита ПЦ (580*410)</t>
  </si>
  <si>
    <t>свыше 400 тысяч рублей - 15%.</t>
  </si>
  <si>
    <t>от 100 тысяч до 200 тысяч рублей - 5%,</t>
  </si>
  <si>
    <t>от 200 тысяч до 400 тысяч рублей - 10%,</t>
  </si>
  <si>
    <t>Рама, кг</t>
  </si>
  <si>
    <t>Вес насоса без рамы, кг</t>
  </si>
  <si>
    <t>СД 80/18</t>
  </si>
  <si>
    <t>СД 80/18а</t>
  </si>
  <si>
    <t>СД 80/18б</t>
  </si>
  <si>
    <t>АИР 132М4</t>
  </si>
  <si>
    <t>11*1500</t>
  </si>
  <si>
    <t>7,5*1500</t>
  </si>
  <si>
    <t>АИР 132S4</t>
  </si>
  <si>
    <t>30*3000</t>
  </si>
  <si>
    <t>Х65-50-160К-СД</t>
  </si>
  <si>
    <t>АХ65-50-160К-СД</t>
  </si>
  <si>
    <t>АХ40-25-160К-СД</t>
  </si>
  <si>
    <t>АХ50-32-160К-СД</t>
  </si>
  <si>
    <t>Химические насосы марки Х и АХ (уплотнения С,СД,5,55)</t>
  </si>
  <si>
    <t>К 150-125-250</t>
  </si>
  <si>
    <t>АИР 160М4 IM1081</t>
  </si>
  <si>
    <t>СДВ 80/18</t>
  </si>
  <si>
    <t>Рама</t>
  </si>
  <si>
    <t>Со скидкой без рамы</t>
  </si>
  <si>
    <t>Со скидкой на раме</t>
  </si>
  <si>
    <t>Розничная цена насоса, без дв, без рамы
с НДС</t>
  </si>
  <si>
    <t>Розничная цена насоса, без дв, на раме
с НДС</t>
  </si>
  <si>
    <t>Розничная цена насосного агрегата с электродвигателем
с НДС</t>
  </si>
  <si>
    <r>
      <t xml:space="preserve">4.Литьё промышленное : колосники и отливки - </t>
    </r>
    <r>
      <rPr>
        <b/>
        <sz val="14"/>
        <color indexed="10"/>
        <rFont val="Times New Roman"/>
        <family val="1"/>
      </rPr>
      <t>цена за 1 кг - 120 руб. без НДС</t>
    </r>
  </si>
  <si>
    <t>"Валдайский Механический Завод"</t>
  </si>
  <si>
    <t xml:space="preserve">ПРАЙС-ЛИСТ (с 05.02.19)                       </t>
  </si>
  <si>
    <t>договор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</si>
</sst>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8"/>
      <color indexed="8"/>
      <name val="Times New Roman"/>
      <family val="1"/>
    </font>
    <font>
      <sz val="14"/>
      <color indexed="3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sz val="14"/>
      <color rgb="FF7030A0"/>
      <name val="Times New Roman"/>
      <family val="1"/>
    </font>
    <font>
      <b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51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4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6" fillId="0" borderId="0" xfId="0" applyNumberFormat="1" applyFont="1" applyAlignment="1">
      <alignment/>
    </xf>
    <xf numFmtId="0" fontId="57" fillId="33" borderId="10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164" fontId="57" fillId="33" borderId="11" xfId="0" applyNumberFormat="1" applyFont="1" applyFill="1" applyBorder="1" applyAlignment="1">
      <alignment horizontal="center" vertical="center" wrapText="1"/>
    </xf>
    <xf numFmtId="3" fontId="57" fillId="33" borderId="11" xfId="0" applyNumberFormat="1" applyFont="1" applyFill="1" applyBorder="1" applyAlignment="1">
      <alignment horizontal="center" vertical="center" wrapText="1"/>
    </xf>
    <xf numFmtId="3" fontId="57" fillId="33" borderId="12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/>
    </xf>
    <xf numFmtId="0" fontId="3" fillId="34" borderId="14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164" fontId="4" fillId="34" borderId="15" xfId="0" applyNumberFormat="1" applyFont="1" applyFill="1" applyBorder="1" applyAlignment="1">
      <alignment horizontal="center" vertical="center" wrapText="1"/>
    </xf>
    <xf numFmtId="3" fontId="55" fillId="0" borderId="13" xfId="0" applyNumberFormat="1" applyFont="1" applyBorder="1" applyAlignment="1">
      <alignment/>
    </xf>
    <xf numFmtId="0" fontId="3" fillId="34" borderId="16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164" fontId="4" fillId="34" borderId="13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 wrapText="1"/>
    </xf>
    <xf numFmtId="3" fontId="3" fillId="34" borderId="17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center" vertical="center" wrapText="1"/>
    </xf>
    <xf numFmtId="164" fontId="4" fillId="34" borderId="19" xfId="0" applyNumberFormat="1" applyFont="1" applyFill="1" applyBorder="1" applyAlignment="1">
      <alignment horizontal="center" vertical="center" wrapText="1"/>
    </xf>
    <xf numFmtId="3" fontId="3" fillId="34" borderId="19" xfId="0" applyNumberFormat="1" applyFont="1" applyFill="1" applyBorder="1" applyAlignment="1">
      <alignment horizontal="center" vertical="center" wrapText="1"/>
    </xf>
    <xf numFmtId="3" fontId="3" fillId="34" borderId="20" xfId="0" applyNumberFormat="1" applyFont="1" applyFill="1" applyBorder="1" applyAlignment="1">
      <alignment horizontal="center" vertical="center" wrapText="1"/>
    </xf>
    <xf numFmtId="3" fontId="3" fillId="34" borderId="15" xfId="0" applyNumberFormat="1" applyFont="1" applyFill="1" applyBorder="1" applyAlignment="1">
      <alignment horizontal="center" vertical="center" wrapText="1"/>
    </xf>
    <xf numFmtId="3" fontId="3" fillId="34" borderId="21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4" fontId="58" fillId="0" borderId="13" xfId="0" applyNumberFormat="1" applyFont="1" applyBorder="1" applyAlignment="1">
      <alignment/>
    </xf>
    <xf numFmtId="0" fontId="55" fillId="0" borderId="0" xfId="0" applyFont="1" applyAlignment="1">
      <alignment horizontal="right"/>
    </xf>
    <xf numFmtId="1" fontId="55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164" fontId="3" fillId="34" borderId="13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164" fontId="3" fillId="34" borderId="22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164" fontId="3" fillId="34" borderId="23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164" fontId="3" fillId="34" borderId="24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3" fontId="4" fillId="34" borderId="19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/>
    </xf>
    <xf numFmtId="0" fontId="3" fillId="34" borderId="23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59" fillId="34" borderId="29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59" fillId="34" borderId="3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31" xfId="0" applyFont="1" applyFill="1" applyBorder="1" applyAlignment="1">
      <alignment horizontal="left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3" fontId="3" fillId="34" borderId="34" xfId="0" applyNumberFormat="1" applyFont="1" applyFill="1" applyBorder="1" applyAlignment="1">
      <alignment horizontal="center" vertical="center" wrapText="1"/>
    </xf>
    <xf numFmtId="3" fontId="3" fillId="34" borderId="33" xfId="0" applyNumberFormat="1" applyFont="1" applyFill="1" applyBorder="1" applyAlignment="1">
      <alignment horizontal="center" vertical="center" wrapText="1"/>
    </xf>
    <xf numFmtId="3" fontId="3" fillId="34" borderId="26" xfId="0" applyNumberFormat="1" applyFont="1" applyFill="1" applyBorder="1" applyAlignment="1">
      <alignment horizontal="center" vertical="center" wrapText="1"/>
    </xf>
    <xf numFmtId="0" fontId="59" fillId="34" borderId="35" xfId="0" applyFont="1" applyFill="1" applyBorder="1" applyAlignment="1">
      <alignment horizontal="center" vertical="center" wrapText="1"/>
    </xf>
    <xf numFmtId="0" fontId="59" fillId="34" borderId="36" xfId="0" applyFont="1" applyFill="1" applyBorder="1" applyAlignment="1">
      <alignment horizontal="center" vertical="center" wrapText="1"/>
    </xf>
    <xf numFmtId="0" fontId="59" fillId="34" borderId="37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60" fillId="34" borderId="30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3" fontId="3" fillId="34" borderId="40" xfId="0" applyNumberFormat="1" applyFont="1" applyFill="1" applyBorder="1" applyAlignment="1">
      <alignment horizontal="center" vertical="center" wrapText="1"/>
    </xf>
    <xf numFmtId="3" fontId="3" fillId="34" borderId="39" xfId="0" applyNumberFormat="1" applyFont="1" applyFill="1" applyBorder="1" applyAlignment="1">
      <alignment horizontal="center" vertical="center" wrapText="1"/>
    </xf>
    <xf numFmtId="3" fontId="3" fillId="34" borderId="4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8" fillId="0" borderId="0" xfId="0" applyFont="1" applyAlignment="1">
      <alignment horizontal="center" vertical="top"/>
    </xf>
    <xf numFmtId="3" fontId="3" fillId="35" borderId="42" xfId="33" applyNumberFormat="1" applyFont="1" applyFill="1" applyBorder="1" applyAlignment="1">
      <alignment horizontal="center" vertical="center" wrapText="1"/>
      <protection/>
    </xf>
    <xf numFmtId="3" fontId="6" fillId="34" borderId="43" xfId="33" applyNumberFormat="1" applyFont="1" applyFill="1" applyBorder="1">
      <alignment/>
      <protection/>
    </xf>
    <xf numFmtId="3" fontId="3" fillId="35" borderId="44" xfId="33" applyNumberFormat="1" applyFont="1" applyFill="1" applyBorder="1" applyAlignment="1">
      <alignment horizontal="center" vertical="center" wrapText="1"/>
      <protection/>
    </xf>
    <xf numFmtId="3" fontId="3" fillId="34" borderId="44" xfId="33" applyNumberFormat="1" applyFont="1" applyFill="1" applyBorder="1" applyAlignment="1">
      <alignment horizontal="center" vertical="center" wrapText="1"/>
      <protection/>
    </xf>
    <xf numFmtId="3" fontId="6" fillId="34" borderId="44" xfId="33" applyNumberFormat="1" applyFont="1" applyFill="1" applyBorder="1">
      <alignment/>
      <protection/>
    </xf>
    <xf numFmtId="3" fontId="3" fillId="34" borderId="44" xfId="34" applyNumberFormat="1" applyFont="1" applyFill="1" applyBorder="1" applyAlignment="1">
      <alignment horizontal="center" vertical="center" wrapText="1"/>
      <protection/>
    </xf>
    <xf numFmtId="3" fontId="3" fillId="36" borderId="44" xfId="34" applyNumberFormat="1" applyFont="1" applyFill="1" applyBorder="1" applyAlignment="1">
      <alignment horizontal="center" vertical="center" wrapText="1"/>
      <protection/>
    </xf>
    <xf numFmtId="3" fontId="6" fillId="36" borderId="44" xfId="34" applyNumberFormat="1" applyFont="1" applyFill="1" applyBorder="1">
      <alignment/>
      <protection/>
    </xf>
    <xf numFmtId="3" fontId="3" fillId="34" borderId="44" xfId="34" applyNumberFormat="1" applyFont="1" applyFill="1" applyBorder="1" applyAlignment="1">
      <alignment horizontal="right" wrapText="1"/>
      <protection/>
    </xf>
    <xf numFmtId="3" fontId="3" fillId="35" borderId="45" xfId="33" applyNumberFormat="1" applyFont="1" applyFill="1" applyBorder="1" applyAlignment="1">
      <alignment horizontal="center" vertical="center" wrapText="1"/>
      <protection/>
    </xf>
    <xf numFmtId="3" fontId="3" fillId="35" borderId="46" xfId="33" applyNumberFormat="1" applyFont="1" applyFill="1" applyBorder="1" applyAlignment="1">
      <alignment horizontal="center" vertical="center" wrapText="1"/>
      <protection/>
    </xf>
    <xf numFmtId="3" fontId="3" fillId="35" borderId="47" xfId="33" applyNumberFormat="1" applyFont="1" applyFill="1" applyBorder="1" applyAlignment="1">
      <alignment horizontal="center" vertical="center" wrapText="1"/>
      <protection/>
    </xf>
    <xf numFmtId="3" fontId="3" fillId="35" borderId="13" xfId="33" applyNumberFormat="1" applyFont="1" applyFill="1" applyBorder="1" applyAlignment="1">
      <alignment horizontal="center" vertical="center" wrapText="1"/>
      <protection/>
    </xf>
    <xf numFmtId="3" fontId="3" fillId="35" borderId="48" xfId="33" applyNumberFormat="1" applyFont="1" applyFill="1" applyBorder="1" applyAlignment="1">
      <alignment horizontal="center" vertical="center" wrapText="1"/>
      <protection/>
    </xf>
    <xf numFmtId="3" fontId="3" fillId="35" borderId="43" xfId="33" applyNumberFormat="1" applyFont="1" applyFill="1" applyBorder="1" applyAlignment="1">
      <alignment horizontal="center" vertical="center" wrapText="1"/>
      <protection/>
    </xf>
    <xf numFmtId="3" fontId="3" fillId="35" borderId="49" xfId="33" applyNumberFormat="1" applyFont="1" applyFill="1" applyBorder="1" applyAlignment="1">
      <alignment horizontal="center" vertical="center" wrapText="1"/>
      <protection/>
    </xf>
    <xf numFmtId="3" fontId="3" fillId="35" borderId="50" xfId="33" applyNumberFormat="1" applyFont="1" applyFill="1" applyBorder="1" applyAlignment="1">
      <alignment horizontal="center" vertical="center" wrapText="1"/>
      <protection/>
    </xf>
    <xf numFmtId="3" fontId="3" fillId="35" borderId="51" xfId="33" applyNumberFormat="1" applyFont="1" applyFill="1" applyBorder="1" applyAlignment="1">
      <alignment horizontal="center" vertical="center" wrapText="1"/>
      <protection/>
    </xf>
    <xf numFmtId="3" fontId="3" fillId="37" borderId="51" xfId="33" applyNumberFormat="1" applyFont="1" applyFill="1" applyBorder="1" applyAlignment="1">
      <alignment horizontal="center" vertical="center" wrapText="1"/>
      <protection/>
    </xf>
    <xf numFmtId="3" fontId="3" fillId="37" borderId="44" xfId="33" applyNumberFormat="1" applyFont="1" applyFill="1" applyBorder="1" applyAlignment="1">
      <alignment horizontal="center" vertical="center" wrapText="1"/>
      <protection/>
    </xf>
    <xf numFmtId="3" fontId="3" fillId="37" borderId="45" xfId="33" applyNumberFormat="1" applyFont="1" applyFill="1" applyBorder="1" applyAlignment="1">
      <alignment horizontal="center" vertical="center" wrapText="1"/>
      <protection/>
    </xf>
    <xf numFmtId="3" fontId="3" fillId="35" borderId="52" xfId="34" applyNumberFormat="1" applyFont="1" applyFill="1" applyBorder="1" applyAlignment="1">
      <alignment horizontal="center" vertical="center" wrapText="1"/>
      <protection/>
    </xf>
    <xf numFmtId="3" fontId="3" fillId="35" borderId="53" xfId="34" applyNumberFormat="1" applyFont="1" applyFill="1" applyBorder="1" applyAlignment="1">
      <alignment horizontal="center" vertical="center" wrapText="1"/>
      <protection/>
    </xf>
    <xf numFmtId="3" fontId="3" fillId="34" borderId="53" xfId="34" applyNumberFormat="1" applyFont="1" applyFill="1" applyBorder="1" applyAlignment="1">
      <alignment horizontal="center" vertical="center" wrapText="1"/>
      <protection/>
    </xf>
    <xf numFmtId="3" fontId="3" fillId="34" borderId="54" xfId="33" applyNumberFormat="1" applyFont="1" applyFill="1" applyBorder="1" applyAlignment="1">
      <alignment horizontal="center" vertical="center" wrapText="1"/>
      <protection/>
    </xf>
    <xf numFmtId="3" fontId="3" fillId="34" borderId="55" xfId="34" applyNumberFormat="1" applyFont="1" applyFill="1" applyBorder="1" applyAlignment="1">
      <alignment horizontal="center" vertical="center" wrapText="1"/>
      <protection/>
    </xf>
    <xf numFmtId="0" fontId="3" fillId="34" borderId="56" xfId="0" applyFont="1" applyFill="1" applyBorder="1" applyAlignment="1">
      <alignment vertical="center" wrapText="1"/>
    </xf>
    <xf numFmtId="0" fontId="4" fillId="34" borderId="57" xfId="0" applyFont="1" applyFill="1" applyBorder="1" applyAlignment="1">
      <alignment horizontal="center" vertical="center" wrapText="1"/>
    </xf>
    <xf numFmtId="164" fontId="4" fillId="34" borderId="57" xfId="0" applyNumberFormat="1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59" fillId="34" borderId="59" xfId="0" applyFont="1" applyFill="1" applyBorder="1" applyAlignment="1">
      <alignment horizontal="center" vertical="center" wrapText="1"/>
    </xf>
    <xf numFmtId="0" fontId="59" fillId="34" borderId="60" xfId="0" applyFont="1" applyFill="1" applyBorder="1" applyAlignment="1">
      <alignment horizontal="center" vertical="center" wrapText="1"/>
    </xf>
    <xf numFmtId="0" fontId="59" fillId="34" borderId="61" xfId="0" applyFont="1" applyFill="1" applyBorder="1" applyAlignment="1">
      <alignment horizontal="center" vertical="center" wrapText="1"/>
    </xf>
    <xf numFmtId="3" fontId="3" fillId="35" borderId="54" xfId="33" applyNumberFormat="1" applyFont="1" applyFill="1" applyBorder="1" applyAlignment="1">
      <alignment horizontal="center" vertical="center" wrapText="1"/>
      <protection/>
    </xf>
    <xf numFmtId="3" fontId="3" fillId="34" borderId="62" xfId="34" applyNumberFormat="1" applyFont="1" applyFill="1" applyBorder="1" applyAlignment="1">
      <alignment horizontal="center" vertical="center" wrapText="1"/>
      <protection/>
    </xf>
    <xf numFmtId="3" fontId="3" fillId="34" borderId="63" xfId="34" applyNumberFormat="1" applyFont="1" applyFill="1" applyBorder="1" applyAlignment="1">
      <alignment horizontal="center" vertical="center" wrapText="1"/>
      <protection/>
    </xf>
    <xf numFmtId="3" fontId="3" fillId="36" borderId="63" xfId="34" applyNumberFormat="1" applyFont="1" applyFill="1" applyBorder="1" applyAlignment="1">
      <alignment horizontal="center" vertical="center" wrapText="1"/>
      <protection/>
    </xf>
    <xf numFmtId="3" fontId="3" fillId="36" borderId="64" xfId="34" applyNumberFormat="1" applyFont="1" applyFill="1" applyBorder="1" applyAlignment="1">
      <alignment horizontal="center" vertical="center" wrapText="1"/>
      <protection/>
    </xf>
    <xf numFmtId="3" fontId="3" fillId="35" borderId="65" xfId="33" applyNumberFormat="1" applyFont="1" applyFill="1" applyBorder="1" applyAlignment="1">
      <alignment horizontal="center" vertical="center" wrapText="1"/>
      <protection/>
    </xf>
    <xf numFmtId="3" fontId="3" fillId="35" borderId="53" xfId="33" applyNumberFormat="1" applyFont="1" applyFill="1" applyBorder="1" applyAlignment="1">
      <alignment horizontal="center" vertical="center" wrapText="1"/>
      <protection/>
    </xf>
    <xf numFmtId="3" fontId="3" fillId="35" borderId="66" xfId="33" applyNumberFormat="1" applyFont="1" applyFill="1" applyBorder="1" applyAlignment="1">
      <alignment horizontal="center" vertical="center" wrapText="1"/>
      <protection/>
    </xf>
    <xf numFmtId="3" fontId="3" fillId="35" borderId="62" xfId="34" applyNumberFormat="1" applyFont="1" applyFill="1" applyBorder="1" applyAlignment="1">
      <alignment horizontal="center" vertical="center" wrapText="1"/>
      <protection/>
    </xf>
    <xf numFmtId="3" fontId="3" fillId="35" borderId="63" xfId="34" applyNumberFormat="1" applyFont="1" applyFill="1" applyBorder="1" applyAlignment="1">
      <alignment horizontal="center" vertical="center" wrapText="1"/>
      <protection/>
    </xf>
    <xf numFmtId="3" fontId="3" fillId="36" borderId="53" xfId="34" applyNumberFormat="1" applyFont="1" applyFill="1" applyBorder="1" applyAlignment="1">
      <alignment horizontal="center" vertical="center" wrapText="1"/>
      <protection/>
    </xf>
    <xf numFmtId="3" fontId="3" fillId="35" borderId="66" xfId="34" applyNumberFormat="1" applyFont="1" applyFill="1" applyBorder="1" applyAlignment="1">
      <alignment horizontal="center" vertical="center" wrapText="1"/>
      <protection/>
    </xf>
    <xf numFmtId="3" fontId="3" fillId="34" borderId="66" xfId="34" applyNumberFormat="1" applyFont="1" applyFill="1" applyBorder="1" applyAlignment="1">
      <alignment horizontal="center" vertical="center" wrapText="1"/>
      <protection/>
    </xf>
    <xf numFmtId="3" fontId="3" fillId="35" borderId="62" xfId="33" applyNumberFormat="1" applyFont="1" applyFill="1" applyBorder="1" applyAlignment="1">
      <alignment horizontal="center" vertical="center" wrapText="1"/>
      <protection/>
    </xf>
    <xf numFmtId="3" fontId="3" fillId="37" borderId="62" xfId="33" applyNumberFormat="1" applyFont="1" applyFill="1" applyBorder="1" applyAlignment="1">
      <alignment horizontal="center" vertical="center" wrapText="1"/>
      <protection/>
    </xf>
    <xf numFmtId="3" fontId="3" fillId="37" borderId="53" xfId="33" applyNumberFormat="1" applyFont="1" applyFill="1" applyBorder="1" applyAlignment="1">
      <alignment horizontal="center" vertical="center" wrapText="1"/>
      <protection/>
    </xf>
    <xf numFmtId="3" fontId="3" fillId="37" borderId="66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7"/>
  <sheetViews>
    <sheetView tabSelected="1" zoomScale="70" zoomScaleNormal="70" zoomScaleSheetLayoutView="80" zoomScalePageLayoutView="30" workbookViewId="0" topLeftCell="A1">
      <selection activeCell="A7" sqref="A7"/>
    </sheetView>
  </sheetViews>
  <sheetFormatPr defaultColWidth="9.140625" defaultRowHeight="15"/>
  <cols>
    <col min="1" max="1" width="29.140625" style="0" customWidth="1"/>
    <col min="2" max="2" width="7.7109375" style="3" customWidth="1"/>
    <col min="3" max="3" width="7.28125" style="3" customWidth="1"/>
    <col min="4" max="4" width="7.28125" style="4" customWidth="1"/>
    <col min="5" max="5" width="8.8515625" style="3" customWidth="1"/>
    <col min="6" max="7" width="6.7109375" style="3" customWidth="1"/>
    <col min="8" max="8" width="8.421875" style="3" customWidth="1"/>
    <col min="9" max="9" width="25.140625" style="0" customWidth="1"/>
    <col min="10" max="10" width="16.421875" style="2" customWidth="1"/>
    <col min="11" max="11" width="12.28125" style="6" customWidth="1"/>
    <col min="12" max="12" width="11.8515625" style="6" customWidth="1"/>
    <col min="13" max="13" width="17.140625" style="6" customWidth="1"/>
    <col min="14" max="14" width="12.140625" style="0" hidden="1" customWidth="1"/>
    <col min="15" max="17" width="9.140625" style="0" hidden="1" customWidth="1"/>
    <col min="18" max="18" width="9.140625" style="7" hidden="1" customWidth="1"/>
    <col min="19" max="19" width="16.8515625" style="8" hidden="1" customWidth="1"/>
    <col min="20" max="20" width="15.421875" style="8" hidden="1" customWidth="1"/>
    <col min="21" max="21" width="0" style="0" hidden="1" customWidth="1"/>
    <col min="22" max="22" width="9.140625" style="7" customWidth="1"/>
    <col min="23" max="23" width="11.140625" style="0" customWidth="1"/>
    <col min="24" max="24" width="11.00390625" style="0" customWidth="1"/>
    <col min="25" max="25" width="12.00390625" style="0" customWidth="1"/>
    <col min="233" max="233" width="19.7109375" style="0" customWidth="1"/>
    <col min="234" max="234" width="7.7109375" style="0" customWidth="1"/>
    <col min="235" max="235" width="7.28125" style="0" customWidth="1"/>
    <col min="236" max="236" width="6.7109375" style="0" customWidth="1"/>
    <col min="237" max="237" width="8.421875" style="0" customWidth="1"/>
    <col min="238" max="238" width="20.57421875" style="0" customWidth="1"/>
    <col min="239" max="239" width="12.7109375" style="0" customWidth="1"/>
    <col min="240" max="240" width="12.28125" style="0" customWidth="1"/>
    <col min="241" max="241" width="11.8515625" style="0" customWidth="1"/>
    <col min="242" max="242" width="20.421875" style="0" customWidth="1"/>
    <col min="243" max="243" width="12.140625" style="0" customWidth="1"/>
    <col min="244" max="244" width="8.7109375" style="0" customWidth="1"/>
    <col min="245" max="245" width="4.7109375" style="0" customWidth="1"/>
    <col min="246" max="246" width="6.7109375" style="0" customWidth="1"/>
    <col min="247" max="247" width="6.00390625" style="0" customWidth="1"/>
    <col min="248" max="248" width="5.7109375" style="0" customWidth="1"/>
    <col min="249" max="249" width="6.00390625" style="0" customWidth="1"/>
  </cols>
  <sheetData>
    <row r="1" spans="1:20" ht="20.25">
      <c r="A1" s="101" t="s">
        <v>267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9"/>
      <c r="O1" s="9"/>
      <c r="P1" s="9"/>
      <c r="Q1" s="9"/>
      <c r="R1" s="10"/>
      <c r="S1" s="11"/>
      <c r="T1" s="11"/>
    </row>
    <row r="2" spans="1:20" ht="2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9"/>
      <c r="O2" s="9"/>
      <c r="P2" s="9"/>
      <c r="Q2" s="9"/>
      <c r="R2" s="10"/>
      <c r="S2" s="11"/>
      <c r="T2" s="11"/>
    </row>
    <row r="3" spans="1:20" ht="20.25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9"/>
      <c r="O3" s="9"/>
      <c r="P3" s="9"/>
      <c r="Q3" s="9"/>
      <c r="R3" s="10"/>
      <c r="S3" s="11"/>
      <c r="T3" s="11"/>
    </row>
    <row r="4" spans="1:20" ht="20.25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5"/>
      <c r="M4" s="5"/>
      <c r="N4" s="9"/>
      <c r="O4" s="9"/>
      <c r="P4" s="9"/>
      <c r="Q4" s="9"/>
      <c r="R4" s="10"/>
      <c r="S4" s="11"/>
      <c r="T4" s="11"/>
    </row>
    <row r="5" spans="1:20" ht="20.25">
      <c r="A5" s="104" t="s">
        <v>268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9"/>
      <c r="O5" s="9"/>
      <c r="P5" s="9"/>
      <c r="Q5" s="9"/>
      <c r="R5" s="10"/>
      <c r="S5" s="11"/>
      <c r="T5" s="11"/>
    </row>
    <row r="6" spans="1:20" ht="21.75" customHeight="1" thickBot="1">
      <c r="A6" s="104" t="s">
        <v>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9"/>
      <c r="O6" s="9"/>
      <c r="P6" s="9"/>
      <c r="Q6" s="9"/>
      <c r="R6" s="10"/>
      <c r="S6" s="11"/>
      <c r="T6" s="11"/>
    </row>
    <row r="7" spans="1:20" ht="89.25" customHeight="1" thickBot="1">
      <c r="A7" s="12" t="s">
        <v>3</v>
      </c>
      <c r="B7" s="13" t="s">
        <v>4</v>
      </c>
      <c r="C7" s="13" t="s">
        <v>5</v>
      </c>
      <c r="D7" s="14" t="s">
        <v>242</v>
      </c>
      <c r="E7" s="13" t="s">
        <v>243</v>
      </c>
      <c r="F7" s="13" t="s">
        <v>6</v>
      </c>
      <c r="G7" s="13" t="s">
        <v>206</v>
      </c>
      <c r="H7" s="13" t="s">
        <v>7</v>
      </c>
      <c r="I7" s="13" t="s">
        <v>8</v>
      </c>
      <c r="J7" s="13" t="s">
        <v>9</v>
      </c>
      <c r="K7" s="15" t="s">
        <v>263</v>
      </c>
      <c r="L7" s="15" t="s">
        <v>264</v>
      </c>
      <c r="M7" s="16" t="s">
        <v>265</v>
      </c>
      <c r="N7" s="9"/>
      <c r="O7" s="9"/>
      <c r="P7" s="9"/>
      <c r="Q7" s="9"/>
      <c r="R7" s="17" t="s">
        <v>260</v>
      </c>
      <c r="S7" s="18" t="s">
        <v>261</v>
      </c>
      <c r="T7" s="18" t="s">
        <v>262</v>
      </c>
    </row>
    <row r="8" spans="1:20" ht="19.5" customHeight="1" thickBot="1">
      <c r="A8" s="135" t="s">
        <v>10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  <c r="N8" s="10"/>
      <c r="O8" s="10"/>
      <c r="P8" s="10"/>
      <c r="Q8" s="10"/>
      <c r="R8" s="19"/>
      <c r="S8" s="39"/>
      <c r="T8" s="39"/>
    </row>
    <row r="9" spans="1:22" ht="19.5" customHeight="1">
      <c r="A9" s="131" t="s">
        <v>11</v>
      </c>
      <c r="B9" s="132">
        <v>8</v>
      </c>
      <c r="C9" s="132">
        <v>18</v>
      </c>
      <c r="D9" s="133">
        <v>6.2</v>
      </c>
      <c r="E9" s="132">
        <f>F9-D9</f>
        <v>43.8</v>
      </c>
      <c r="F9" s="132">
        <v>50</v>
      </c>
      <c r="G9" s="132">
        <v>14</v>
      </c>
      <c r="H9" s="132">
        <f>F9+G9</f>
        <v>64</v>
      </c>
      <c r="I9" s="132" t="s">
        <v>12</v>
      </c>
      <c r="J9" s="134" t="s">
        <v>13</v>
      </c>
      <c r="K9" s="105">
        <v>7760</v>
      </c>
      <c r="L9" s="106">
        <v>8210</v>
      </c>
      <c r="M9" s="126">
        <v>12660</v>
      </c>
      <c r="N9" s="10"/>
      <c r="O9" s="10">
        <f>L9*0.85</f>
        <v>6978.5</v>
      </c>
      <c r="P9" s="10">
        <v>4927.5</v>
      </c>
      <c r="Q9" s="10">
        <f>O9-P9</f>
        <v>2051</v>
      </c>
      <c r="R9" s="23">
        <v>450</v>
      </c>
      <c r="S9" s="39">
        <f>K9*0.85</f>
        <v>6596</v>
      </c>
      <c r="T9" s="39">
        <f>L9*0.85</f>
        <v>6978.5</v>
      </c>
      <c r="U9" s="57">
        <f>M9-L9</f>
        <v>4450</v>
      </c>
      <c r="V9" s="58"/>
    </row>
    <row r="10" spans="1:22" ht="19.5" customHeight="1">
      <c r="A10" s="24" t="s">
        <v>11</v>
      </c>
      <c r="B10" s="25">
        <v>8</v>
      </c>
      <c r="C10" s="25">
        <v>18</v>
      </c>
      <c r="D10" s="26">
        <v>6.2</v>
      </c>
      <c r="E10" s="25">
        <f aca="true" t="shared" si="0" ref="E10:E49">F10-D10</f>
        <v>43.8</v>
      </c>
      <c r="F10" s="25">
        <v>50</v>
      </c>
      <c r="G10" s="25">
        <v>16</v>
      </c>
      <c r="H10" s="25">
        <f aca="true" t="shared" si="1" ref="H10:H49">F10+G10</f>
        <v>66</v>
      </c>
      <c r="I10" s="25" t="s">
        <v>14</v>
      </c>
      <c r="J10" s="25" t="s">
        <v>15</v>
      </c>
      <c r="K10" s="107">
        <v>7760</v>
      </c>
      <c r="L10" s="106">
        <v>8210</v>
      </c>
      <c r="M10" s="127">
        <v>13150</v>
      </c>
      <c r="N10" s="10"/>
      <c r="O10" s="10">
        <f aca="true" t="shared" si="2" ref="O10:O35">L10*0.85</f>
        <v>6978.5</v>
      </c>
      <c r="P10" s="10">
        <v>4927.5</v>
      </c>
      <c r="Q10" s="10">
        <f aca="true" t="shared" si="3" ref="Q10:Q49">O10-P10</f>
        <v>2051</v>
      </c>
      <c r="R10" s="23">
        <v>450</v>
      </c>
      <c r="S10" s="39">
        <f aca="true" t="shared" si="4" ref="S10:S49">K10*0.85</f>
        <v>6596</v>
      </c>
      <c r="T10" s="39">
        <f aca="true" t="shared" si="5" ref="T10:T35">L10*0.85</f>
        <v>6978.5</v>
      </c>
      <c r="U10" s="57">
        <f aca="true" t="shared" si="6" ref="U10:U35">M10-L10</f>
        <v>4940</v>
      </c>
      <c r="V10" s="58"/>
    </row>
    <row r="11" spans="1:22" ht="19.5" customHeight="1">
      <c r="A11" s="24" t="s">
        <v>16</v>
      </c>
      <c r="B11" s="25">
        <v>20</v>
      </c>
      <c r="C11" s="25">
        <v>18</v>
      </c>
      <c r="D11" s="26">
        <v>6.2</v>
      </c>
      <c r="E11" s="25">
        <f t="shared" si="0"/>
        <v>54.8</v>
      </c>
      <c r="F11" s="25">
        <v>61</v>
      </c>
      <c r="G11" s="25">
        <v>16</v>
      </c>
      <c r="H11" s="25">
        <f t="shared" si="1"/>
        <v>77</v>
      </c>
      <c r="I11" s="25" t="s">
        <v>14</v>
      </c>
      <c r="J11" s="25" t="s">
        <v>15</v>
      </c>
      <c r="K11" s="108">
        <v>7480</v>
      </c>
      <c r="L11" s="109">
        <v>8000</v>
      </c>
      <c r="M11" s="128">
        <v>12960</v>
      </c>
      <c r="N11" s="10"/>
      <c r="O11" s="10">
        <f t="shared" si="2"/>
        <v>6800</v>
      </c>
      <c r="P11" s="10">
        <v>4560</v>
      </c>
      <c r="Q11" s="10">
        <f t="shared" si="3"/>
        <v>2240</v>
      </c>
      <c r="R11" s="23">
        <v>520</v>
      </c>
      <c r="S11" s="39">
        <f t="shared" si="4"/>
        <v>6358</v>
      </c>
      <c r="T11" s="39">
        <f t="shared" si="5"/>
        <v>6800</v>
      </c>
      <c r="U11" s="57">
        <f t="shared" si="6"/>
        <v>4960</v>
      </c>
      <c r="V11" s="58"/>
    </row>
    <row r="12" spans="1:22" ht="19.5" customHeight="1">
      <c r="A12" s="24" t="s">
        <v>17</v>
      </c>
      <c r="B12" s="25">
        <v>20</v>
      </c>
      <c r="C12" s="25">
        <v>30</v>
      </c>
      <c r="D12" s="26">
        <v>6.5</v>
      </c>
      <c r="E12" s="25">
        <f t="shared" si="0"/>
        <v>54.5</v>
      </c>
      <c r="F12" s="25">
        <v>61</v>
      </c>
      <c r="G12" s="25">
        <v>32</v>
      </c>
      <c r="H12" s="25">
        <f t="shared" si="1"/>
        <v>93</v>
      </c>
      <c r="I12" s="25" t="s">
        <v>18</v>
      </c>
      <c r="J12" s="25" t="s">
        <v>19</v>
      </c>
      <c r="K12" s="108">
        <v>8230</v>
      </c>
      <c r="L12" s="109">
        <v>8750</v>
      </c>
      <c r="M12" s="128">
        <v>18100</v>
      </c>
      <c r="N12" s="10"/>
      <c r="O12" s="10">
        <f t="shared" si="2"/>
        <v>7437.5</v>
      </c>
      <c r="P12" s="10">
        <v>5197.5</v>
      </c>
      <c r="Q12" s="10">
        <f t="shared" si="3"/>
        <v>2240</v>
      </c>
      <c r="R12" s="23">
        <v>520</v>
      </c>
      <c r="S12" s="39">
        <f t="shared" si="4"/>
        <v>6995.5</v>
      </c>
      <c r="T12" s="39">
        <f t="shared" si="5"/>
        <v>7437.5</v>
      </c>
      <c r="U12" s="57">
        <f t="shared" si="6"/>
        <v>9350</v>
      </c>
      <c r="V12" s="58"/>
    </row>
    <row r="13" spans="1:22" ht="19.5" customHeight="1">
      <c r="A13" s="24" t="s">
        <v>17</v>
      </c>
      <c r="B13" s="25">
        <v>20</v>
      </c>
      <c r="C13" s="25">
        <v>30</v>
      </c>
      <c r="D13" s="26">
        <v>6.5</v>
      </c>
      <c r="E13" s="25">
        <f t="shared" si="0"/>
        <v>54.5</v>
      </c>
      <c r="F13" s="25">
        <v>61</v>
      </c>
      <c r="G13" s="25">
        <v>24</v>
      </c>
      <c r="H13" s="25">
        <f t="shared" si="1"/>
        <v>85</v>
      </c>
      <c r="I13" s="25" t="s">
        <v>20</v>
      </c>
      <c r="J13" s="25" t="s">
        <v>21</v>
      </c>
      <c r="K13" s="108">
        <v>8230</v>
      </c>
      <c r="L13" s="109">
        <v>8750</v>
      </c>
      <c r="M13" s="128">
        <v>16170</v>
      </c>
      <c r="N13" s="10"/>
      <c r="O13" s="10">
        <f t="shared" si="2"/>
        <v>7437.5</v>
      </c>
      <c r="P13" s="10">
        <v>5197.5</v>
      </c>
      <c r="Q13" s="10">
        <f t="shared" si="3"/>
        <v>2240</v>
      </c>
      <c r="R13" s="23">
        <v>520</v>
      </c>
      <c r="S13" s="39">
        <f t="shared" si="4"/>
        <v>6995.5</v>
      </c>
      <c r="T13" s="39">
        <f t="shared" si="5"/>
        <v>7437.5</v>
      </c>
      <c r="U13" s="57">
        <f t="shared" si="6"/>
        <v>7420</v>
      </c>
      <c r="V13" s="58"/>
    </row>
    <row r="14" spans="1:22" ht="19.5" customHeight="1">
      <c r="A14" s="24" t="s">
        <v>22</v>
      </c>
      <c r="B14" s="25">
        <v>15</v>
      </c>
      <c r="C14" s="25">
        <v>25</v>
      </c>
      <c r="D14" s="26">
        <v>6.9</v>
      </c>
      <c r="E14" s="25">
        <f t="shared" si="0"/>
        <v>54.1</v>
      </c>
      <c r="F14" s="25">
        <v>61</v>
      </c>
      <c r="G14" s="25">
        <v>21</v>
      </c>
      <c r="H14" s="25">
        <f t="shared" si="1"/>
        <v>82</v>
      </c>
      <c r="I14" s="25" t="s">
        <v>119</v>
      </c>
      <c r="J14" s="25" t="s">
        <v>60</v>
      </c>
      <c r="K14" s="108">
        <v>8230</v>
      </c>
      <c r="L14" s="109">
        <v>8750</v>
      </c>
      <c r="M14" s="128">
        <v>16170</v>
      </c>
      <c r="N14" s="10"/>
      <c r="O14" s="10">
        <f t="shared" si="2"/>
        <v>7437.5</v>
      </c>
      <c r="P14" s="10">
        <v>5197.5</v>
      </c>
      <c r="Q14" s="10">
        <f t="shared" si="3"/>
        <v>2240</v>
      </c>
      <c r="R14" s="23">
        <v>520</v>
      </c>
      <c r="S14" s="39">
        <f t="shared" si="4"/>
        <v>6995.5</v>
      </c>
      <c r="T14" s="39">
        <f t="shared" si="5"/>
        <v>7437.5</v>
      </c>
      <c r="U14" s="57">
        <f t="shared" si="6"/>
        <v>7420</v>
      </c>
      <c r="V14" s="58"/>
    </row>
    <row r="15" spans="1:22" ht="19.5" customHeight="1">
      <c r="A15" s="24" t="s">
        <v>23</v>
      </c>
      <c r="B15" s="25">
        <v>45</v>
      </c>
      <c r="C15" s="25">
        <v>30</v>
      </c>
      <c r="D15" s="26">
        <v>8</v>
      </c>
      <c r="E15" s="25">
        <f t="shared" si="0"/>
        <v>73</v>
      </c>
      <c r="F15" s="25">
        <v>81</v>
      </c>
      <c r="G15" s="25">
        <v>57</v>
      </c>
      <c r="H15" s="25">
        <f t="shared" si="1"/>
        <v>138</v>
      </c>
      <c r="I15" s="25" t="s">
        <v>24</v>
      </c>
      <c r="J15" s="25" t="s">
        <v>25</v>
      </c>
      <c r="K15" s="108">
        <v>12000</v>
      </c>
      <c r="L15" s="109">
        <v>12650</v>
      </c>
      <c r="M15" s="128">
        <v>23430</v>
      </c>
      <c r="N15" s="10"/>
      <c r="O15" s="10">
        <f t="shared" si="2"/>
        <v>10752.5</v>
      </c>
      <c r="P15" s="10">
        <v>7350</v>
      </c>
      <c r="Q15" s="10">
        <f t="shared" si="3"/>
        <v>3402.5</v>
      </c>
      <c r="R15" s="23">
        <v>650</v>
      </c>
      <c r="S15" s="39">
        <f t="shared" si="4"/>
        <v>10200</v>
      </c>
      <c r="T15" s="39">
        <f t="shared" si="5"/>
        <v>10752.5</v>
      </c>
      <c r="U15" s="57">
        <f t="shared" si="6"/>
        <v>10780</v>
      </c>
      <c r="V15" s="58"/>
    </row>
    <row r="16" spans="1:22" ht="19.5" customHeight="1">
      <c r="A16" s="24" t="s">
        <v>26</v>
      </c>
      <c r="B16" s="25">
        <v>35</v>
      </c>
      <c r="C16" s="25">
        <v>23</v>
      </c>
      <c r="D16" s="26">
        <v>8</v>
      </c>
      <c r="E16" s="25">
        <f t="shared" si="0"/>
        <v>73</v>
      </c>
      <c r="F16" s="25">
        <v>81</v>
      </c>
      <c r="G16" s="25">
        <v>32</v>
      </c>
      <c r="H16" s="25">
        <f t="shared" si="1"/>
        <v>113</v>
      </c>
      <c r="I16" s="25" t="s">
        <v>18</v>
      </c>
      <c r="J16" s="25" t="s">
        <v>19</v>
      </c>
      <c r="K16" s="108">
        <v>12000</v>
      </c>
      <c r="L16" s="109">
        <v>12650</v>
      </c>
      <c r="M16" s="128">
        <v>21900</v>
      </c>
      <c r="N16" s="10"/>
      <c r="O16" s="10">
        <f t="shared" si="2"/>
        <v>10752.5</v>
      </c>
      <c r="P16" s="10">
        <v>7350</v>
      </c>
      <c r="Q16" s="10">
        <f t="shared" si="3"/>
        <v>3402.5</v>
      </c>
      <c r="R16" s="23">
        <v>650</v>
      </c>
      <c r="S16" s="39">
        <f t="shared" si="4"/>
        <v>10200</v>
      </c>
      <c r="T16" s="39">
        <f t="shared" si="5"/>
        <v>10752.5</v>
      </c>
      <c r="U16" s="57">
        <f t="shared" si="6"/>
        <v>9250</v>
      </c>
      <c r="V16" s="58"/>
    </row>
    <row r="17" spans="1:22" ht="19.5" customHeight="1">
      <c r="A17" s="24" t="s">
        <v>27</v>
      </c>
      <c r="B17" s="25">
        <v>90</v>
      </c>
      <c r="C17" s="25">
        <v>20</v>
      </c>
      <c r="D17" s="26">
        <v>8</v>
      </c>
      <c r="E17" s="25">
        <f t="shared" si="0"/>
        <v>63</v>
      </c>
      <c r="F17" s="25">
        <v>71</v>
      </c>
      <c r="G17" s="25">
        <v>57</v>
      </c>
      <c r="H17" s="25">
        <f t="shared" si="1"/>
        <v>128</v>
      </c>
      <c r="I17" s="25" t="s">
        <v>24</v>
      </c>
      <c r="J17" s="25" t="s">
        <v>25</v>
      </c>
      <c r="K17" s="108">
        <v>15150</v>
      </c>
      <c r="L17" s="109">
        <v>15800</v>
      </c>
      <c r="M17" s="128">
        <v>26500</v>
      </c>
      <c r="N17" s="10"/>
      <c r="O17" s="10">
        <f t="shared" si="2"/>
        <v>13430</v>
      </c>
      <c r="P17" s="10">
        <v>10500</v>
      </c>
      <c r="Q17" s="10">
        <f t="shared" si="3"/>
        <v>2930</v>
      </c>
      <c r="R17" s="23">
        <v>650</v>
      </c>
      <c r="S17" s="39">
        <f t="shared" si="4"/>
        <v>12877.5</v>
      </c>
      <c r="T17" s="39">
        <f t="shared" si="5"/>
        <v>13430</v>
      </c>
      <c r="U17" s="57">
        <f t="shared" si="6"/>
        <v>10700</v>
      </c>
      <c r="V17" s="58"/>
    </row>
    <row r="18" spans="1:22" ht="19.5" customHeight="1">
      <c r="A18" s="24" t="s">
        <v>28</v>
      </c>
      <c r="B18" s="25">
        <v>72</v>
      </c>
      <c r="C18" s="25">
        <v>18</v>
      </c>
      <c r="D18" s="26">
        <v>8</v>
      </c>
      <c r="E18" s="25">
        <f t="shared" si="0"/>
        <v>63</v>
      </c>
      <c r="F18" s="25">
        <v>71</v>
      </c>
      <c r="G18" s="25">
        <v>32</v>
      </c>
      <c r="H18" s="25">
        <f t="shared" si="1"/>
        <v>103</v>
      </c>
      <c r="I18" s="25" t="s">
        <v>18</v>
      </c>
      <c r="J18" s="25" t="s">
        <v>19</v>
      </c>
      <c r="K18" s="108">
        <v>15150</v>
      </c>
      <c r="L18" s="109">
        <v>15800</v>
      </c>
      <c r="M18" s="128">
        <v>24990</v>
      </c>
      <c r="N18" s="10"/>
      <c r="O18" s="10">
        <f t="shared" si="2"/>
        <v>13430</v>
      </c>
      <c r="P18" s="10">
        <v>10500</v>
      </c>
      <c r="Q18" s="10">
        <f t="shared" si="3"/>
        <v>2930</v>
      </c>
      <c r="R18" s="23">
        <v>650</v>
      </c>
      <c r="S18" s="39">
        <f t="shared" si="4"/>
        <v>12877.5</v>
      </c>
      <c r="T18" s="39">
        <f t="shared" si="5"/>
        <v>13430</v>
      </c>
      <c r="U18" s="57">
        <f t="shared" si="6"/>
        <v>9190</v>
      </c>
      <c r="V18" s="58"/>
    </row>
    <row r="19" spans="1:22" ht="19.5" customHeight="1">
      <c r="A19" s="24" t="s">
        <v>29</v>
      </c>
      <c r="B19" s="25">
        <v>12.5</v>
      </c>
      <c r="C19" s="25">
        <v>20</v>
      </c>
      <c r="D19" s="26">
        <v>7.45</v>
      </c>
      <c r="E19" s="25">
        <f t="shared" si="0"/>
        <v>43.55</v>
      </c>
      <c r="F19" s="25">
        <v>51</v>
      </c>
      <c r="G19" s="25">
        <v>16</v>
      </c>
      <c r="H19" s="25">
        <f t="shared" si="1"/>
        <v>67</v>
      </c>
      <c r="I19" s="25" t="s">
        <v>14</v>
      </c>
      <c r="J19" s="25" t="s">
        <v>15</v>
      </c>
      <c r="K19" s="108">
        <v>7240</v>
      </c>
      <c r="L19" s="109">
        <v>7740</v>
      </c>
      <c r="M19" s="128">
        <v>12700</v>
      </c>
      <c r="N19" s="10"/>
      <c r="O19" s="10">
        <f t="shared" si="2"/>
        <v>6579</v>
      </c>
      <c r="P19" s="10">
        <v>5227.5</v>
      </c>
      <c r="Q19" s="10">
        <f t="shared" si="3"/>
        <v>1351.5</v>
      </c>
      <c r="R19" s="23">
        <v>500</v>
      </c>
      <c r="S19" s="39">
        <f t="shared" si="4"/>
        <v>6154</v>
      </c>
      <c r="T19" s="39">
        <f t="shared" si="5"/>
        <v>6579</v>
      </c>
      <c r="U19" s="57">
        <f t="shared" si="6"/>
        <v>4960</v>
      </c>
      <c r="V19" s="58"/>
    </row>
    <row r="20" spans="1:22" ht="19.5" customHeight="1">
      <c r="A20" s="24" t="s">
        <v>30</v>
      </c>
      <c r="B20" s="25">
        <v>10</v>
      </c>
      <c r="C20" s="25">
        <v>16</v>
      </c>
      <c r="D20" s="26">
        <v>7.45</v>
      </c>
      <c r="E20" s="25">
        <f t="shared" si="0"/>
        <v>43.55</v>
      </c>
      <c r="F20" s="25">
        <v>51</v>
      </c>
      <c r="G20" s="25">
        <v>14</v>
      </c>
      <c r="H20" s="25">
        <f t="shared" si="1"/>
        <v>65</v>
      </c>
      <c r="I20" s="25" t="s">
        <v>12</v>
      </c>
      <c r="J20" s="25" t="s">
        <v>13</v>
      </c>
      <c r="K20" s="108">
        <v>7240</v>
      </c>
      <c r="L20" s="109">
        <v>7740</v>
      </c>
      <c r="M20" s="128">
        <v>12200</v>
      </c>
      <c r="N20" s="10"/>
      <c r="O20" s="10">
        <f t="shared" si="2"/>
        <v>6579</v>
      </c>
      <c r="P20" s="10">
        <v>5227.5</v>
      </c>
      <c r="Q20" s="10">
        <f t="shared" si="3"/>
        <v>1351.5</v>
      </c>
      <c r="R20" s="23">
        <v>500</v>
      </c>
      <c r="S20" s="39">
        <f t="shared" si="4"/>
        <v>6154</v>
      </c>
      <c r="T20" s="39">
        <f t="shared" si="5"/>
        <v>6579</v>
      </c>
      <c r="U20" s="57">
        <f t="shared" si="6"/>
        <v>4460</v>
      </c>
      <c r="V20" s="58"/>
    </row>
    <row r="21" spans="1:22" ht="19.5" customHeight="1">
      <c r="A21" s="24" t="s">
        <v>31</v>
      </c>
      <c r="B21" s="25">
        <v>25</v>
      </c>
      <c r="C21" s="25">
        <v>32</v>
      </c>
      <c r="D21" s="26">
        <v>10.05</v>
      </c>
      <c r="E21" s="25">
        <f t="shared" si="0"/>
        <v>57.95</v>
      </c>
      <c r="F21" s="25">
        <v>68</v>
      </c>
      <c r="G21" s="25">
        <v>32</v>
      </c>
      <c r="H21" s="25">
        <f t="shared" si="1"/>
        <v>100</v>
      </c>
      <c r="I21" s="25" t="s">
        <v>18</v>
      </c>
      <c r="J21" s="25" t="s">
        <v>19</v>
      </c>
      <c r="K21" s="108">
        <v>8290</v>
      </c>
      <c r="L21" s="109">
        <v>8840</v>
      </c>
      <c r="M21" s="128">
        <v>18180</v>
      </c>
      <c r="N21" s="10"/>
      <c r="O21" s="10">
        <f t="shared" si="2"/>
        <v>7514</v>
      </c>
      <c r="P21" s="10">
        <v>5857.5</v>
      </c>
      <c r="Q21" s="10">
        <f t="shared" si="3"/>
        <v>1656.5</v>
      </c>
      <c r="R21" s="23">
        <v>550</v>
      </c>
      <c r="S21" s="39">
        <f t="shared" si="4"/>
        <v>7046.5</v>
      </c>
      <c r="T21" s="39">
        <f t="shared" si="5"/>
        <v>7514</v>
      </c>
      <c r="U21" s="57">
        <f t="shared" si="6"/>
        <v>9340</v>
      </c>
      <c r="V21" s="58"/>
    </row>
    <row r="22" spans="1:22" ht="19.5" customHeight="1">
      <c r="A22" s="24" t="s">
        <v>32</v>
      </c>
      <c r="B22" s="25">
        <v>20</v>
      </c>
      <c r="C22" s="25">
        <v>30</v>
      </c>
      <c r="D22" s="26">
        <v>9.65</v>
      </c>
      <c r="E22" s="25">
        <f t="shared" si="0"/>
        <v>58.35</v>
      </c>
      <c r="F22" s="25">
        <v>68</v>
      </c>
      <c r="G22" s="25">
        <v>24</v>
      </c>
      <c r="H22" s="25">
        <f t="shared" si="1"/>
        <v>92</v>
      </c>
      <c r="I22" s="25" t="s">
        <v>20</v>
      </c>
      <c r="J22" s="25" t="s">
        <v>21</v>
      </c>
      <c r="K22" s="108">
        <v>8290</v>
      </c>
      <c r="L22" s="109">
        <v>8840</v>
      </c>
      <c r="M22" s="128">
        <v>16250</v>
      </c>
      <c r="N22" s="10"/>
      <c r="O22" s="10">
        <f t="shared" si="2"/>
        <v>7514</v>
      </c>
      <c r="P22" s="10">
        <v>5857.5</v>
      </c>
      <c r="Q22" s="10">
        <f t="shared" si="3"/>
        <v>1656.5</v>
      </c>
      <c r="R22" s="23">
        <v>550</v>
      </c>
      <c r="S22" s="39">
        <f t="shared" si="4"/>
        <v>7046.5</v>
      </c>
      <c r="T22" s="39">
        <f t="shared" si="5"/>
        <v>7514</v>
      </c>
      <c r="U22" s="57">
        <f t="shared" si="6"/>
        <v>7410</v>
      </c>
      <c r="V22" s="58"/>
    </row>
    <row r="23" spans="1:22" ht="19.5" customHeight="1">
      <c r="A23" s="24" t="s">
        <v>33</v>
      </c>
      <c r="B23" s="25">
        <v>25</v>
      </c>
      <c r="C23" s="25">
        <v>20</v>
      </c>
      <c r="D23" s="26">
        <v>9.43</v>
      </c>
      <c r="E23" s="25">
        <f t="shared" si="0"/>
        <v>58.57</v>
      </c>
      <c r="F23" s="25">
        <v>68</v>
      </c>
      <c r="G23" s="25">
        <v>16</v>
      </c>
      <c r="H23" s="25">
        <f t="shared" si="1"/>
        <v>84</v>
      </c>
      <c r="I23" s="25" t="s">
        <v>14</v>
      </c>
      <c r="J23" s="25" t="s">
        <v>15</v>
      </c>
      <c r="K23" s="108">
        <v>8450</v>
      </c>
      <c r="L23" s="109">
        <v>9000</v>
      </c>
      <c r="M23" s="128">
        <v>13930</v>
      </c>
      <c r="N23" s="10"/>
      <c r="O23" s="10">
        <f t="shared" si="2"/>
        <v>7650</v>
      </c>
      <c r="P23" s="10">
        <v>5557.5</v>
      </c>
      <c r="Q23" s="10">
        <f t="shared" si="3"/>
        <v>2092.5</v>
      </c>
      <c r="R23" s="23">
        <v>550</v>
      </c>
      <c r="S23" s="39">
        <f t="shared" si="4"/>
        <v>7182.5</v>
      </c>
      <c r="T23" s="39">
        <f t="shared" si="5"/>
        <v>7650</v>
      </c>
      <c r="U23" s="57">
        <f t="shared" si="6"/>
        <v>4930</v>
      </c>
      <c r="V23" s="58"/>
    </row>
    <row r="24" spans="1:22" ht="19.5" customHeight="1">
      <c r="A24" s="24" t="s">
        <v>34</v>
      </c>
      <c r="B24" s="25">
        <v>50</v>
      </c>
      <c r="C24" s="25">
        <v>32</v>
      </c>
      <c r="D24" s="26">
        <v>10.38</v>
      </c>
      <c r="E24" s="25">
        <f t="shared" si="0"/>
        <v>60.62</v>
      </c>
      <c r="F24" s="25">
        <v>71</v>
      </c>
      <c r="G24" s="25">
        <v>57</v>
      </c>
      <c r="H24" s="25">
        <f t="shared" si="1"/>
        <v>128</v>
      </c>
      <c r="I24" s="25" t="s">
        <v>24</v>
      </c>
      <c r="J24" s="25" t="s">
        <v>25</v>
      </c>
      <c r="K24" s="108">
        <v>10350</v>
      </c>
      <c r="L24" s="109">
        <v>11000</v>
      </c>
      <c r="M24" s="128">
        <v>21800</v>
      </c>
      <c r="N24" s="10"/>
      <c r="O24" s="10">
        <f t="shared" si="2"/>
        <v>9350</v>
      </c>
      <c r="P24" s="10">
        <v>7582.5</v>
      </c>
      <c r="Q24" s="10">
        <f t="shared" si="3"/>
        <v>1767.5</v>
      </c>
      <c r="R24" s="23">
        <v>650</v>
      </c>
      <c r="S24" s="39">
        <f t="shared" si="4"/>
        <v>8797.5</v>
      </c>
      <c r="T24" s="39">
        <f t="shared" si="5"/>
        <v>9350</v>
      </c>
      <c r="U24" s="57">
        <f t="shared" si="6"/>
        <v>10800</v>
      </c>
      <c r="V24" s="58"/>
    </row>
    <row r="25" spans="1:22" ht="19.5" customHeight="1">
      <c r="A25" s="24" t="s">
        <v>35</v>
      </c>
      <c r="B25" s="25">
        <v>35</v>
      </c>
      <c r="C25" s="25">
        <v>23</v>
      </c>
      <c r="D25" s="26">
        <v>9.98</v>
      </c>
      <c r="E25" s="25">
        <f t="shared" si="0"/>
        <v>61.019999999999996</v>
      </c>
      <c r="F25" s="25">
        <v>71</v>
      </c>
      <c r="G25" s="25">
        <v>32</v>
      </c>
      <c r="H25" s="25">
        <f t="shared" si="1"/>
        <v>103</v>
      </c>
      <c r="I25" s="25" t="s">
        <v>18</v>
      </c>
      <c r="J25" s="25" t="s">
        <v>19</v>
      </c>
      <c r="K25" s="108">
        <v>10350</v>
      </c>
      <c r="L25" s="109">
        <v>11000</v>
      </c>
      <c r="M25" s="128">
        <v>20300</v>
      </c>
      <c r="N25" s="10"/>
      <c r="O25" s="10">
        <f t="shared" si="2"/>
        <v>9350</v>
      </c>
      <c r="P25" s="10">
        <v>7582.5</v>
      </c>
      <c r="Q25" s="10">
        <f t="shared" si="3"/>
        <v>1767.5</v>
      </c>
      <c r="R25" s="23">
        <v>650</v>
      </c>
      <c r="S25" s="39">
        <f t="shared" si="4"/>
        <v>8797.5</v>
      </c>
      <c r="T25" s="39">
        <f t="shared" si="5"/>
        <v>9350</v>
      </c>
      <c r="U25" s="57">
        <f t="shared" si="6"/>
        <v>9300</v>
      </c>
      <c r="V25" s="58"/>
    </row>
    <row r="26" spans="1:22" ht="19.5" customHeight="1">
      <c r="A26" s="24" t="s">
        <v>36</v>
      </c>
      <c r="B26" s="25">
        <v>50</v>
      </c>
      <c r="C26" s="25">
        <v>50</v>
      </c>
      <c r="D26" s="26">
        <v>12.2</v>
      </c>
      <c r="E26" s="25">
        <f t="shared" si="0"/>
        <v>84.8</v>
      </c>
      <c r="F26" s="25">
        <v>97</v>
      </c>
      <c r="G26" s="25">
        <v>122</v>
      </c>
      <c r="H26" s="25">
        <f t="shared" si="1"/>
        <v>219</v>
      </c>
      <c r="I26" s="25" t="s">
        <v>37</v>
      </c>
      <c r="J26" s="25" t="s">
        <v>38</v>
      </c>
      <c r="K26" s="108">
        <v>11500</v>
      </c>
      <c r="L26" s="109">
        <v>12300</v>
      </c>
      <c r="M26" s="128">
        <v>35750</v>
      </c>
      <c r="N26" s="10"/>
      <c r="O26" s="10">
        <f t="shared" si="2"/>
        <v>10455</v>
      </c>
      <c r="P26" s="10">
        <v>8062.5</v>
      </c>
      <c r="Q26" s="10">
        <f t="shared" si="3"/>
        <v>2392.5</v>
      </c>
      <c r="R26" s="23">
        <v>800</v>
      </c>
      <c r="S26" s="39">
        <f t="shared" si="4"/>
        <v>9775</v>
      </c>
      <c r="T26" s="39">
        <f t="shared" si="5"/>
        <v>10455</v>
      </c>
      <c r="U26" s="57">
        <f t="shared" si="6"/>
        <v>23450</v>
      </c>
      <c r="V26" s="58"/>
    </row>
    <row r="27" spans="1:22" ht="19.5" customHeight="1">
      <c r="A27" s="24" t="s">
        <v>39</v>
      </c>
      <c r="B27" s="25">
        <v>45</v>
      </c>
      <c r="C27" s="25">
        <v>40</v>
      </c>
      <c r="D27" s="26">
        <v>11.45</v>
      </c>
      <c r="E27" s="25">
        <f t="shared" si="0"/>
        <v>85.55</v>
      </c>
      <c r="F27" s="25">
        <v>97</v>
      </c>
      <c r="G27" s="25">
        <v>69</v>
      </c>
      <c r="H27" s="25">
        <f t="shared" si="1"/>
        <v>166</v>
      </c>
      <c r="I27" s="25" t="s">
        <v>40</v>
      </c>
      <c r="J27" s="25" t="s">
        <v>41</v>
      </c>
      <c r="K27" s="108">
        <v>11500</v>
      </c>
      <c r="L27" s="109">
        <v>12300</v>
      </c>
      <c r="M27" s="128">
        <v>28500</v>
      </c>
      <c r="N27" s="10"/>
      <c r="O27" s="10">
        <f t="shared" si="2"/>
        <v>10455</v>
      </c>
      <c r="P27" s="10">
        <v>8062.5</v>
      </c>
      <c r="Q27" s="10">
        <f t="shared" si="3"/>
        <v>2392.5</v>
      </c>
      <c r="R27" s="23">
        <v>800</v>
      </c>
      <c r="S27" s="39">
        <f t="shared" si="4"/>
        <v>9775</v>
      </c>
      <c r="T27" s="39">
        <f t="shared" si="5"/>
        <v>10455</v>
      </c>
      <c r="U27" s="57">
        <f t="shared" si="6"/>
        <v>16200</v>
      </c>
      <c r="V27" s="58"/>
    </row>
    <row r="28" spans="1:22" ht="19.5" customHeight="1">
      <c r="A28" s="24" t="s">
        <v>42</v>
      </c>
      <c r="B28" s="25">
        <v>100</v>
      </c>
      <c r="C28" s="25">
        <v>32</v>
      </c>
      <c r="D28" s="26">
        <v>14</v>
      </c>
      <c r="E28" s="25">
        <f t="shared" si="0"/>
        <v>98</v>
      </c>
      <c r="F28" s="25">
        <v>112</v>
      </c>
      <c r="G28" s="25">
        <v>122</v>
      </c>
      <c r="H28" s="25">
        <f t="shared" si="1"/>
        <v>234</v>
      </c>
      <c r="I28" s="25" t="s">
        <v>37</v>
      </c>
      <c r="J28" s="25" t="s">
        <v>38</v>
      </c>
      <c r="K28" s="108">
        <v>12380</v>
      </c>
      <c r="L28" s="109">
        <v>13280</v>
      </c>
      <c r="M28" s="128">
        <v>36700</v>
      </c>
      <c r="N28" s="10"/>
      <c r="O28" s="10">
        <f t="shared" si="2"/>
        <v>11288</v>
      </c>
      <c r="P28" s="10">
        <v>8760</v>
      </c>
      <c r="Q28" s="10">
        <f t="shared" si="3"/>
        <v>2528</v>
      </c>
      <c r="R28" s="23">
        <v>900</v>
      </c>
      <c r="S28" s="39">
        <f t="shared" si="4"/>
        <v>10523</v>
      </c>
      <c r="T28" s="39">
        <f t="shared" si="5"/>
        <v>11288</v>
      </c>
      <c r="U28" s="57">
        <f t="shared" si="6"/>
        <v>23420</v>
      </c>
      <c r="V28" s="58"/>
    </row>
    <row r="29" spans="1:22" ht="19.5" customHeight="1">
      <c r="A29" s="24" t="s">
        <v>43</v>
      </c>
      <c r="B29" s="25">
        <v>90</v>
      </c>
      <c r="C29" s="25">
        <v>26</v>
      </c>
      <c r="D29" s="26">
        <v>13</v>
      </c>
      <c r="E29" s="25">
        <f t="shared" si="0"/>
        <v>99</v>
      </c>
      <c r="F29" s="25">
        <v>112</v>
      </c>
      <c r="G29" s="25">
        <v>69</v>
      </c>
      <c r="H29" s="25">
        <f t="shared" si="1"/>
        <v>181</v>
      </c>
      <c r="I29" s="25" t="s">
        <v>40</v>
      </c>
      <c r="J29" s="25" t="s">
        <v>41</v>
      </c>
      <c r="K29" s="108">
        <v>12380</v>
      </c>
      <c r="L29" s="109">
        <v>13280</v>
      </c>
      <c r="M29" s="128">
        <v>29450</v>
      </c>
      <c r="N29" s="10"/>
      <c r="O29" s="10">
        <f t="shared" si="2"/>
        <v>11288</v>
      </c>
      <c r="P29" s="10">
        <v>8760</v>
      </c>
      <c r="Q29" s="10">
        <f t="shared" si="3"/>
        <v>2528</v>
      </c>
      <c r="R29" s="23">
        <v>900</v>
      </c>
      <c r="S29" s="39">
        <f t="shared" si="4"/>
        <v>10523</v>
      </c>
      <c r="T29" s="39">
        <f t="shared" si="5"/>
        <v>11288</v>
      </c>
      <c r="U29" s="57">
        <f t="shared" si="6"/>
        <v>16170</v>
      </c>
      <c r="V29" s="58"/>
    </row>
    <row r="30" spans="1:22" ht="19.5" customHeight="1">
      <c r="A30" s="24" t="s">
        <v>44</v>
      </c>
      <c r="B30" s="25">
        <v>100</v>
      </c>
      <c r="C30" s="25">
        <v>50</v>
      </c>
      <c r="D30" s="26">
        <v>14.89</v>
      </c>
      <c r="E30" s="25">
        <f t="shared" si="0"/>
        <v>116.11</v>
      </c>
      <c r="F30" s="25">
        <v>131</v>
      </c>
      <c r="G30" s="25">
        <v>180</v>
      </c>
      <c r="H30" s="25">
        <f t="shared" si="1"/>
        <v>311</v>
      </c>
      <c r="I30" s="25" t="s">
        <v>45</v>
      </c>
      <c r="J30" s="25" t="s">
        <v>46</v>
      </c>
      <c r="K30" s="108">
        <v>14650</v>
      </c>
      <c r="L30" s="109">
        <v>15600</v>
      </c>
      <c r="M30" s="128">
        <v>52500</v>
      </c>
      <c r="N30" s="10"/>
      <c r="O30" s="10">
        <f t="shared" si="2"/>
        <v>13260</v>
      </c>
      <c r="P30" s="10">
        <v>10717.5</v>
      </c>
      <c r="Q30" s="10">
        <f t="shared" si="3"/>
        <v>2542.5</v>
      </c>
      <c r="R30" s="23">
        <v>950</v>
      </c>
      <c r="S30" s="39">
        <f t="shared" si="4"/>
        <v>12452.5</v>
      </c>
      <c r="T30" s="39">
        <f t="shared" si="5"/>
        <v>13260</v>
      </c>
      <c r="U30" s="57">
        <f t="shared" si="6"/>
        <v>36900</v>
      </c>
      <c r="V30" s="58"/>
    </row>
    <row r="31" spans="1:22" ht="19.5" customHeight="1">
      <c r="A31" s="24" t="s">
        <v>47</v>
      </c>
      <c r="B31" s="25">
        <v>90</v>
      </c>
      <c r="C31" s="25">
        <v>40</v>
      </c>
      <c r="D31" s="26">
        <v>14.39</v>
      </c>
      <c r="E31" s="25">
        <f t="shared" si="0"/>
        <v>115.61</v>
      </c>
      <c r="F31" s="25">
        <v>130</v>
      </c>
      <c r="G31" s="25">
        <v>133</v>
      </c>
      <c r="H31" s="25">
        <f t="shared" si="1"/>
        <v>263</v>
      </c>
      <c r="I31" s="25" t="s">
        <v>48</v>
      </c>
      <c r="J31" s="25" t="s">
        <v>49</v>
      </c>
      <c r="K31" s="108">
        <v>14650</v>
      </c>
      <c r="L31" s="109">
        <v>15600</v>
      </c>
      <c r="M31" s="128">
        <v>41550</v>
      </c>
      <c r="N31" s="10"/>
      <c r="O31" s="10">
        <f t="shared" si="2"/>
        <v>13260</v>
      </c>
      <c r="P31" s="10">
        <v>10717.5</v>
      </c>
      <c r="Q31" s="10">
        <f t="shared" si="3"/>
        <v>2542.5</v>
      </c>
      <c r="R31" s="23">
        <v>950</v>
      </c>
      <c r="S31" s="39">
        <f t="shared" si="4"/>
        <v>12452.5</v>
      </c>
      <c r="T31" s="39">
        <f t="shared" si="5"/>
        <v>13260</v>
      </c>
      <c r="U31" s="57">
        <f t="shared" si="6"/>
        <v>25950</v>
      </c>
      <c r="V31" s="58"/>
    </row>
    <row r="32" spans="1:22" s="1" customFormat="1" ht="19.5" customHeight="1">
      <c r="A32" s="24" t="s">
        <v>204</v>
      </c>
      <c r="B32" s="25">
        <v>100</v>
      </c>
      <c r="C32" s="25">
        <v>80</v>
      </c>
      <c r="D32" s="26">
        <v>16.5</v>
      </c>
      <c r="E32" s="25">
        <f t="shared" si="0"/>
        <v>133.5</v>
      </c>
      <c r="F32" s="25">
        <v>150</v>
      </c>
      <c r="G32" s="25">
        <v>255</v>
      </c>
      <c r="H32" s="25">
        <f t="shared" si="1"/>
        <v>405</v>
      </c>
      <c r="I32" s="25" t="s">
        <v>155</v>
      </c>
      <c r="J32" s="25" t="s">
        <v>156</v>
      </c>
      <c r="K32" s="111">
        <v>22280</v>
      </c>
      <c r="L32" s="112">
        <v>23280</v>
      </c>
      <c r="M32" s="128">
        <v>77550</v>
      </c>
      <c r="N32" s="10"/>
      <c r="O32" s="10">
        <f t="shared" si="2"/>
        <v>19788</v>
      </c>
      <c r="P32" s="10"/>
      <c r="Q32" s="10"/>
      <c r="R32" s="23">
        <v>1000</v>
      </c>
      <c r="S32" s="39">
        <f t="shared" si="4"/>
        <v>18938</v>
      </c>
      <c r="T32" s="39">
        <f t="shared" si="5"/>
        <v>19788</v>
      </c>
      <c r="U32" s="57">
        <f t="shared" si="6"/>
        <v>54270</v>
      </c>
      <c r="V32" s="58"/>
    </row>
    <row r="33" spans="1:22" s="1" customFormat="1" ht="19.5" customHeight="1">
      <c r="A33" s="24" t="s">
        <v>205</v>
      </c>
      <c r="B33" s="25">
        <v>90</v>
      </c>
      <c r="C33" s="25">
        <v>67</v>
      </c>
      <c r="D33" s="26">
        <v>15.6</v>
      </c>
      <c r="E33" s="25">
        <f t="shared" si="0"/>
        <v>134.4</v>
      </c>
      <c r="F33" s="25">
        <v>150</v>
      </c>
      <c r="G33" s="25">
        <v>230</v>
      </c>
      <c r="H33" s="25">
        <f t="shared" si="1"/>
        <v>380</v>
      </c>
      <c r="I33" s="25" t="s">
        <v>94</v>
      </c>
      <c r="J33" s="25" t="s">
        <v>95</v>
      </c>
      <c r="K33" s="111">
        <v>22280</v>
      </c>
      <c r="L33" s="112">
        <v>23280</v>
      </c>
      <c r="M33" s="128">
        <v>72110</v>
      </c>
      <c r="N33" s="10"/>
      <c r="O33" s="10">
        <f t="shared" si="2"/>
        <v>19788</v>
      </c>
      <c r="P33" s="10"/>
      <c r="Q33" s="10"/>
      <c r="R33" s="23">
        <v>1000</v>
      </c>
      <c r="S33" s="39">
        <f t="shared" si="4"/>
        <v>18938</v>
      </c>
      <c r="T33" s="39">
        <f t="shared" si="5"/>
        <v>19788</v>
      </c>
      <c r="U33" s="57">
        <f t="shared" si="6"/>
        <v>48830</v>
      </c>
      <c r="V33" s="58"/>
    </row>
    <row r="34" spans="1:22" s="1" customFormat="1" ht="19.5" customHeight="1">
      <c r="A34" s="24" t="s">
        <v>257</v>
      </c>
      <c r="B34" s="25">
        <v>200</v>
      </c>
      <c r="C34" s="25">
        <v>20</v>
      </c>
      <c r="D34" s="26">
        <v>39.5</v>
      </c>
      <c r="E34" s="25">
        <f t="shared" si="0"/>
        <v>180.5</v>
      </c>
      <c r="F34" s="25">
        <v>220</v>
      </c>
      <c r="G34" s="25">
        <v>150</v>
      </c>
      <c r="H34" s="25">
        <v>370</v>
      </c>
      <c r="I34" s="25" t="s">
        <v>258</v>
      </c>
      <c r="J34" s="25" t="s">
        <v>171</v>
      </c>
      <c r="K34" s="110">
        <v>37115</v>
      </c>
      <c r="L34" s="113">
        <v>43300</v>
      </c>
      <c r="M34" s="128">
        <v>71720</v>
      </c>
      <c r="N34" s="10"/>
      <c r="O34" s="10">
        <f t="shared" si="2"/>
        <v>36805</v>
      </c>
      <c r="P34" s="10"/>
      <c r="Q34" s="10"/>
      <c r="R34" s="23">
        <f>L34-K34</f>
        <v>6185</v>
      </c>
      <c r="S34" s="39">
        <f t="shared" si="4"/>
        <v>31547.75</v>
      </c>
      <c r="T34" s="39">
        <f t="shared" si="5"/>
        <v>36805</v>
      </c>
      <c r="U34" s="57">
        <f t="shared" si="6"/>
        <v>28420</v>
      </c>
      <c r="V34" s="58"/>
    </row>
    <row r="35" spans="1:22" ht="19.5" customHeight="1">
      <c r="A35" s="24" t="s">
        <v>194</v>
      </c>
      <c r="B35" s="25">
        <v>200</v>
      </c>
      <c r="C35" s="25">
        <v>32</v>
      </c>
      <c r="D35" s="26">
        <v>29.27</v>
      </c>
      <c r="E35" s="25">
        <f t="shared" si="0"/>
        <v>230.73</v>
      </c>
      <c r="F35" s="25">
        <v>260</v>
      </c>
      <c r="G35" s="25">
        <v>190</v>
      </c>
      <c r="H35" s="25">
        <f t="shared" si="1"/>
        <v>450</v>
      </c>
      <c r="I35" s="25" t="s">
        <v>142</v>
      </c>
      <c r="J35" s="25" t="s">
        <v>195</v>
      </c>
      <c r="K35" s="110">
        <v>36880</v>
      </c>
      <c r="L35" s="113">
        <v>39880</v>
      </c>
      <c r="M35" s="128">
        <v>78870</v>
      </c>
      <c r="N35" s="10"/>
      <c r="O35" s="10">
        <f t="shared" si="2"/>
        <v>33898</v>
      </c>
      <c r="P35" s="10">
        <v>24825</v>
      </c>
      <c r="Q35" s="10">
        <f t="shared" si="3"/>
        <v>9073</v>
      </c>
      <c r="R35" s="23">
        <f>L35-K35</f>
        <v>3000</v>
      </c>
      <c r="S35" s="39">
        <f t="shared" si="4"/>
        <v>31348</v>
      </c>
      <c r="T35" s="39">
        <f t="shared" si="5"/>
        <v>33898</v>
      </c>
      <c r="U35" s="57">
        <f t="shared" si="6"/>
        <v>38990</v>
      </c>
      <c r="V35" s="58"/>
    </row>
    <row r="36" spans="1:22" ht="19.5" customHeight="1">
      <c r="A36" s="24" t="s">
        <v>50</v>
      </c>
      <c r="B36" s="25">
        <v>12.5</v>
      </c>
      <c r="C36" s="25">
        <v>20</v>
      </c>
      <c r="D36" s="26"/>
      <c r="E36" s="25">
        <f t="shared" si="0"/>
        <v>22</v>
      </c>
      <c r="F36" s="25">
        <v>22</v>
      </c>
      <c r="G36" s="25">
        <v>21</v>
      </c>
      <c r="H36" s="25">
        <f t="shared" si="1"/>
        <v>43</v>
      </c>
      <c r="I36" s="25" t="s">
        <v>51</v>
      </c>
      <c r="J36" s="25" t="s">
        <v>15</v>
      </c>
      <c r="K36" s="108">
        <v>5660</v>
      </c>
      <c r="L36" s="27"/>
      <c r="M36" s="128">
        <v>10800</v>
      </c>
      <c r="N36" s="10"/>
      <c r="O36" s="10">
        <f>K36*0.85</f>
        <v>4811</v>
      </c>
      <c r="P36" s="10">
        <v>4207.5</v>
      </c>
      <c r="Q36" s="10">
        <f t="shared" si="3"/>
        <v>603.5</v>
      </c>
      <c r="R36" s="19"/>
      <c r="S36" s="39">
        <f t="shared" si="4"/>
        <v>4811</v>
      </c>
      <c r="T36" s="39"/>
      <c r="V36" s="58"/>
    </row>
    <row r="37" spans="1:22" ht="19.5" customHeight="1">
      <c r="A37" s="24" t="s">
        <v>52</v>
      </c>
      <c r="B37" s="25">
        <v>12.5</v>
      </c>
      <c r="C37" s="25">
        <v>20</v>
      </c>
      <c r="D37" s="26"/>
      <c r="E37" s="25">
        <f t="shared" si="0"/>
        <v>22</v>
      </c>
      <c r="F37" s="25">
        <v>22</v>
      </c>
      <c r="G37" s="25">
        <v>21</v>
      </c>
      <c r="H37" s="25">
        <f t="shared" si="1"/>
        <v>43</v>
      </c>
      <c r="I37" s="25" t="s">
        <v>53</v>
      </c>
      <c r="J37" s="25" t="s">
        <v>15</v>
      </c>
      <c r="K37" s="108">
        <v>5810</v>
      </c>
      <c r="L37" s="27"/>
      <c r="M37" s="128">
        <v>10800</v>
      </c>
      <c r="N37" s="10"/>
      <c r="O37" s="10">
        <f aca="true" t="shared" si="7" ref="O37:O49">K37*0.85</f>
        <v>4938.5</v>
      </c>
      <c r="P37" s="10">
        <v>4320</v>
      </c>
      <c r="Q37" s="10">
        <f t="shared" si="3"/>
        <v>618.5</v>
      </c>
      <c r="R37" s="19"/>
      <c r="S37" s="39">
        <f t="shared" si="4"/>
        <v>4938.5</v>
      </c>
      <c r="T37" s="39"/>
      <c r="V37" s="58"/>
    </row>
    <row r="38" spans="1:20" ht="19.5" customHeight="1">
      <c r="A38" s="24" t="s">
        <v>192</v>
      </c>
      <c r="B38" s="25">
        <v>12.5</v>
      </c>
      <c r="C38" s="25">
        <v>50</v>
      </c>
      <c r="D38" s="26"/>
      <c r="E38" s="25">
        <f t="shared" si="0"/>
        <v>25</v>
      </c>
      <c r="F38" s="25">
        <v>25</v>
      </c>
      <c r="G38" s="25">
        <v>37</v>
      </c>
      <c r="H38" s="25">
        <f t="shared" si="1"/>
        <v>62</v>
      </c>
      <c r="I38" s="25" t="s">
        <v>57</v>
      </c>
      <c r="J38" s="25" t="s">
        <v>19</v>
      </c>
      <c r="K38" s="108">
        <v>10000</v>
      </c>
      <c r="L38" s="27"/>
      <c r="M38" s="128">
        <v>19700</v>
      </c>
      <c r="N38" s="10"/>
      <c r="O38" s="10">
        <f t="shared" si="7"/>
        <v>8500</v>
      </c>
      <c r="P38" s="10">
        <v>6375</v>
      </c>
      <c r="Q38" s="10">
        <f t="shared" si="3"/>
        <v>2125</v>
      </c>
      <c r="R38" s="19"/>
      <c r="S38" s="39">
        <f t="shared" si="4"/>
        <v>8500</v>
      </c>
      <c r="T38" s="39"/>
    </row>
    <row r="39" spans="1:20" ht="19.5" customHeight="1">
      <c r="A39" s="24" t="s">
        <v>54</v>
      </c>
      <c r="B39" s="25">
        <v>25</v>
      </c>
      <c r="C39" s="25">
        <v>32</v>
      </c>
      <c r="D39" s="26"/>
      <c r="E39" s="25">
        <f t="shared" si="0"/>
        <v>37</v>
      </c>
      <c r="F39" s="25">
        <v>37</v>
      </c>
      <c r="G39" s="25">
        <v>37</v>
      </c>
      <c r="H39" s="25">
        <f t="shared" si="1"/>
        <v>74</v>
      </c>
      <c r="I39" s="25" t="s">
        <v>55</v>
      </c>
      <c r="J39" s="25" t="s">
        <v>19</v>
      </c>
      <c r="K39" s="108">
        <v>6755</v>
      </c>
      <c r="L39" s="27" t="s">
        <v>75</v>
      </c>
      <c r="M39" s="128">
        <v>19800</v>
      </c>
      <c r="N39" s="10"/>
      <c r="O39" s="10">
        <f t="shared" si="7"/>
        <v>5741.75</v>
      </c>
      <c r="P39" s="10">
        <v>4987.5</v>
      </c>
      <c r="Q39" s="10">
        <f t="shared" si="3"/>
        <v>754.25</v>
      </c>
      <c r="R39" s="19"/>
      <c r="S39" s="39">
        <f t="shared" si="4"/>
        <v>5741.75</v>
      </c>
      <c r="T39" s="39"/>
    </row>
    <row r="40" spans="1:20" ht="19.5" customHeight="1">
      <c r="A40" s="24" t="s">
        <v>56</v>
      </c>
      <c r="B40" s="25">
        <v>25</v>
      </c>
      <c r="C40" s="25">
        <v>32</v>
      </c>
      <c r="D40" s="26"/>
      <c r="E40" s="25">
        <f t="shared" si="0"/>
        <v>37</v>
      </c>
      <c r="F40" s="25">
        <v>37</v>
      </c>
      <c r="G40" s="25">
        <v>37</v>
      </c>
      <c r="H40" s="25">
        <f t="shared" si="1"/>
        <v>74</v>
      </c>
      <c r="I40" s="25" t="s">
        <v>57</v>
      </c>
      <c r="J40" s="25" t="s">
        <v>19</v>
      </c>
      <c r="K40" s="108">
        <v>6900</v>
      </c>
      <c r="L40" s="27" t="s">
        <v>75</v>
      </c>
      <c r="M40" s="128">
        <v>16750</v>
      </c>
      <c r="N40" s="10"/>
      <c r="O40" s="10">
        <f t="shared" si="7"/>
        <v>5865</v>
      </c>
      <c r="P40" s="10">
        <v>5100</v>
      </c>
      <c r="Q40" s="10">
        <f t="shared" si="3"/>
        <v>765</v>
      </c>
      <c r="R40" s="19"/>
      <c r="S40" s="39">
        <f t="shared" si="4"/>
        <v>5865</v>
      </c>
      <c r="T40" s="39"/>
    </row>
    <row r="41" spans="1:20" ht="19.5" customHeight="1">
      <c r="A41" s="24" t="s">
        <v>58</v>
      </c>
      <c r="B41" s="25">
        <v>25</v>
      </c>
      <c r="C41" s="25">
        <v>20</v>
      </c>
      <c r="D41" s="26"/>
      <c r="E41" s="25">
        <f t="shared" si="0"/>
        <v>37</v>
      </c>
      <c r="F41" s="25">
        <v>37</v>
      </c>
      <c r="G41" s="25">
        <v>26</v>
      </c>
      <c r="H41" s="25">
        <f t="shared" si="1"/>
        <v>63</v>
      </c>
      <c r="I41" s="25" t="s">
        <v>59</v>
      </c>
      <c r="J41" s="25" t="s">
        <v>60</v>
      </c>
      <c r="K41" s="108">
        <v>7540</v>
      </c>
      <c r="L41" s="27" t="s">
        <v>75</v>
      </c>
      <c r="M41" s="128">
        <v>13970</v>
      </c>
      <c r="N41" s="10"/>
      <c r="O41" s="10">
        <f t="shared" si="7"/>
        <v>6409</v>
      </c>
      <c r="P41" s="10">
        <v>5100</v>
      </c>
      <c r="Q41" s="10">
        <f t="shared" si="3"/>
        <v>1309</v>
      </c>
      <c r="R41" s="19"/>
      <c r="S41" s="39">
        <f t="shared" si="4"/>
        <v>6409</v>
      </c>
      <c r="T41" s="39"/>
    </row>
    <row r="42" spans="1:20" ht="19.5" customHeight="1">
      <c r="A42" s="24" t="s">
        <v>61</v>
      </c>
      <c r="B42" s="25">
        <v>50</v>
      </c>
      <c r="C42" s="25">
        <v>32</v>
      </c>
      <c r="D42" s="26"/>
      <c r="E42" s="25">
        <f t="shared" si="0"/>
        <v>44</v>
      </c>
      <c r="F42" s="25">
        <v>44</v>
      </c>
      <c r="G42" s="25">
        <v>63</v>
      </c>
      <c r="H42" s="25">
        <f t="shared" si="1"/>
        <v>107</v>
      </c>
      <c r="I42" s="25" t="s">
        <v>62</v>
      </c>
      <c r="J42" s="25" t="s">
        <v>25</v>
      </c>
      <c r="K42" s="108">
        <v>8000</v>
      </c>
      <c r="L42" s="27" t="s">
        <v>75</v>
      </c>
      <c r="M42" s="128">
        <v>19480</v>
      </c>
      <c r="N42" s="10"/>
      <c r="O42" s="10">
        <f t="shared" si="7"/>
        <v>6800</v>
      </c>
      <c r="P42" s="10">
        <v>6262.5</v>
      </c>
      <c r="Q42" s="10">
        <f t="shared" si="3"/>
        <v>537.5</v>
      </c>
      <c r="R42" s="19"/>
      <c r="S42" s="39">
        <f t="shared" si="4"/>
        <v>6800</v>
      </c>
      <c r="T42" s="39"/>
    </row>
    <row r="43" spans="1:20" ht="19.5" customHeight="1">
      <c r="A43" s="24" t="s">
        <v>63</v>
      </c>
      <c r="B43" s="25">
        <v>50</v>
      </c>
      <c r="C43" s="25">
        <v>50</v>
      </c>
      <c r="D43" s="26"/>
      <c r="E43" s="25">
        <f t="shared" si="0"/>
        <v>60</v>
      </c>
      <c r="F43" s="25">
        <v>60</v>
      </c>
      <c r="G43" s="25">
        <v>132</v>
      </c>
      <c r="H43" s="25">
        <f t="shared" si="1"/>
        <v>192</v>
      </c>
      <c r="I43" s="25" t="s">
        <v>64</v>
      </c>
      <c r="J43" s="25" t="s">
        <v>38</v>
      </c>
      <c r="K43" s="108">
        <v>8700</v>
      </c>
      <c r="L43" s="27" t="s">
        <v>75</v>
      </c>
      <c r="M43" s="128">
        <v>34320</v>
      </c>
      <c r="N43" s="10"/>
      <c r="O43" s="10">
        <f t="shared" si="7"/>
        <v>7395</v>
      </c>
      <c r="P43" s="10">
        <v>6652.5</v>
      </c>
      <c r="Q43" s="10">
        <f t="shared" si="3"/>
        <v>742.5</v>
      </c>
      <c r="R43" s="19"/>
      <c r="S43" s="39">
        <f t="shared" si="4"/>
        <v>7395</v>
      </c>
      <c r="T43" s="39"/>
    </row>
    <row r="44" spans="1:20" ht="19.5" customHeight="1">
      <c r="A44" s="24" t="s">
        <v>65</v>
      </c>
      <c r="B44" s="25">
        <v>50</v>
      </c>
      <c r="C44" s="25">
        <v>50</v>
      </c>
      <c r="D44" s="26"/>
      <c r="E44" s="25">
        <f t="shared" si="0"/>
        <v>60</v>
      </c>
      <c r="F44" s="25">
        <v>60</v>
      </c>
      <c r="G44" s="25">
        <v>132</v>
      </c>
      <c r="H44" s="25">
        <f t="shared" si="1"/>
        <v>192</v>
      </c>
      <c r="I44" s="25" t="s">
        <v>66</v>
      </c>
      <c r="J44" s="25" t="s">
        <v>38</v>
      </c>
      <c r="K44" s="108">
        <v>8880</v>
      </c>
      <c r="L44" s="27" t="s">
        <v>75</v>
      </c>
      <c r="M44" s="128">
        <v>34320</v>
      </c>
      <c r="N44" s="10"/>
      <c r="O44" s="10">
        <f t="shared" si="7"/>
        <v>7548</v>
      </c>
      <c r="P44" s="10">
        <v>6840</v>
      </c>
      <c r="Q44" s="10">
        <f t="shared" si="3"/>
        <v>708</v>
      </c>
      <c r="R44" s="19"/>
      <c r="S44" s="39">
        <f t="shared" si="4"/>
        <v>7548</v>
      </c>
      <c r="T44" s="39"/>
    </row>
    <row r="45" spans="1:20" ht="19.5" customHeight="1">
      <c r="A45" s="24" t="s">
        <v>67</v>
      </c>
      <c r="B45" s="25">
        <v>100</v>
      </c>
      <c r="C45" s="25">
        <v>32</v>
      </c>
      <c r="D45" s="26"/>
      <c r="E45" s="25">
        <f t="shared" si="0"/>
        <v>63</v>
      </c>
      <c r="F45" s="25">
        <v>63</v>
      </c>
      <c r="G45" s="25">
        <v>132</v>
      </c>
      <c r="H45" s="25">
        <f t="shared" si="1"/>
        <v>195</v>
      </c>
      <c r="I45" s="25" t="s">
        <v>64</v>
      </c>
      <c r="J45" s="25" t="s">
        <v>38</v>
      </c>
      <c r="K45" s="108">
        <v>10480</v>
      </c>
      <c r="L45" s="27" t="s">
        <v>75</v>
      </c>
      <c r="M45" s="128">
        <v>35300</v>
      </c>
      <c r="N45" s="10"/>
      <c r="O45" s="10">
        <f t="shared" si="7"/>
        <v>8908</v>
      </c>
      <c r="P45" s="10">
        <v>8730</v>
      </c>
      <c r="Q45" s="10">
        <f t="shared" si="3"/>
        <v>178</v>
      </c>
      <c r="R45" s="19"/>
      <c r="S45" s="39">
        <f t="shared" si="4"/>
        <v>8908</v>
      </c>
      <c r="T45" s="39"/>
    </row>
    <row r="46" spans="1:20" ht="19.5" customHeight="1">
      <c r="A46" s="24" t="s">
        <v>68</v>
      </c>
      <c r="B46" s="25">
        <v>100</v>
      </c>
      <c r="C46" s="25">
        <v>32</v>
      </c>
      <c r="D46" s="26"/>
      <c r="E46" s="25">
        <f t="shared" si="0"/>
        <v>63</v>
      </c>
      <c r="F46" s="25">
        <v>63</v>
      </c>
      <c r="G46" s="25">
        <v>132</v>
      </c>
      <c r="H46" s="25">
        <f t="shared" si="1"/>
        <v>195</v>
      </c>
      <c r="I46" s="25" t="s">
        <v>66</v>
      </c>
      <c r="J46" s="25" t="s">
        <v>38</v>
      </c>
      <c r="K46" s="108">
        <v>10740</v>
      </c>
      <c r="L46" s="27" t="s">
        <v>75</v>
      </c>
      <c r="M46" s="128">
        <v>35300</v>
      </c>
      <c r="N46" s="10"/>
      <c r="O46" s="10">
        <f t="shared" si="7"/>
        <v>9129</v>
      </c>
      <c r="P46" s="10">
        <v>8925</v>
      </c>
      <c r="Q46" s="10">
        <f t="shared" si="3"/>
        <v>204</v>
      </c>
      <c r="R46" s="19"/>
      <c r="S46" s="39">
        <f t="shared" si="4"/>
        <v>9129</v>
      </c>
      <c r="T46" s="39"/>
    </row>
    <row r="47" spans="1:20" ht="19.5" customHeight="1">
      <c r="A47" s="24" t="s">
        <v>69</v>
      </c>
      <c r="B47" s="25">
        <v>100</v>
      </c>
      <c r="C47" s="25">
        <v>50</v>
      </c>
      <c r="D47" s="26"/>
      <c r="E47" s="25">
        <f t="shared" si="0"/>
        <v>74</v>
      </c>
      <c r="F47" s="25">
        <v>74</v>
      </c>
      <c r="G47" s="25">
        <v>190</v>
      </c>
      <c r="H47" s="25">
        <f t="shared" si="1"/>
        <v>264</v>
      </c>
      <c r="I47" s="25" t="s">
        <v>70</v>
      </c>
      <c r="J47" s="25" t="s">
        <v>46</v>
      </c>
      <c r="K47" s="108">
        <v>13900</v>
      </c>
      <c r="L47" s="27" t="s">
        <v>75</v>
      </c>
      <c r="M47" s="128">
        <v>55900</v>
      </c>
      <c r="N47" s="10"/>
      <c r="O47" s="10">
        <f t="shared" si="7"/>
        <v>11815</v>
      </c>
      <c r="P47" s="10">
        <v>10800</v>
      </c>
      <c r="Q47" s="10">
        <f t="shared" si="3"/>
        <v>1015</v>
      </c>
      <c r="R47" s="19"/>
      <c r="S47" s="39">
        <f t="shared" si="4"/>
        <v>11815</v>
      </c>
      <c r="T47" s="39"/>
    </row>
    <row r="48" spans="1:20" ht="19.5" customHeight="1">
      <c r="A48" s="24" t="s">
        <v>71</v>
      </c>
      <c r="B48" s="25">
        <v>100</v>
      </c>
      <c r="C48" s="25">
        <v>50</v>
      </c>
      <c r="D48" s="26"/>
      <c r="E48" s="25">
        <f t="shared" si="0"/>
        <v>74</v>
      </c>
      <c r="F48" s="25">
        <v>74</v>
      </c>
      <c r="G48" s="25">
        <v>190</v>
      </c>
      <c r="H48" s="25">
        <f t="shared" si="1"/>
        <v>264</v>
      </c>
      <c r="I48" s="25" t="s">
        <v>72</v>
      </c>
      <c r="J48" s="25" t="s">
        <v>46</v>
      </c>
      <c r="K48" s="108">
        <v>14150</v>
      </c>
      <c r="L48" s="27" t="s">
        <v>75</v>
      </c>
      <c r="M48" s="128">
        <v>55900</v>
      </c>
      <c r="N48" s="10"/>
      <c r="O48" s="10">
        <f t="shared" si="7"/>
        <v>12027.5</v>
      </c>
      <c r="P48" s="10">
        <v>10987.5</v>
      </c>
      <c r="Q48" s="10">
        <f t="shared" si="3"/>
        <v>1040</v>
      </c>
      <c r="R48" s="19"/>
      <c r="S48" s="39">
        <f t="shared" si="4"/>
        <v>12027.5</v>
      </c>
      <c r="T48" s="39"/>
    </row>
    <row r="49" spans="1:20" ht="19.5" customHeight="1" thickBot="1">
      <c r="A49" s="29" t="s">
        <v>169</v>
      </c>
      <c r="B49" s="30">
        <v>200</v>
      </c>
      <c r="C49" s="30">
        <v>20</v>
      </c>
      <c r="D49" s="31"/>
      <c r="E49" s="30">
        <f t="shared" si="0"/>
        <v>115</v>
      </c>
      <c r="F49" s="30">
        <v>115</v>
      </c>
      <c r="G49" s="30">
        <v>150</v>
      </c>
      <c r="H49" s="30">
        <f t="shared" si="1"/>
        <v>265</v>
      </c>
      <c r="I49" s="30" t="s">
        <v>170</v>
      </c>
      <c r="J49" s="30" t="s">
        <v>171</v>
      </c>
      <c r="K49" s="129">
        <v>29400</v>
      </c>
      <c r="L49" s="32"/>
      <c r="M49" s="130">
        <v>60400</v>
      </c>
      <c r="N49" s="10"/>
      <c r="O49" s="10">
        <f t="shared" si="7"/>
        <v>24990</v>
      </c>
      <c r="P49" s="10">
        <v>21450</v>
      </c>
      <c r="Q49" s="10">
        <f t="shared" si="3"/>
        <v>3540</v>
      </c>
      <c r="R49" s="19"/>
      <c r="S49" s="39">
        <f t="shared" si="4"/>
        <v>24990</v>
      </c>
      <c r="T49" s="39"/>
    </row>
    <row r="50" spans="1:20" ht="19.5" customHeight="1" thickBot="1">
      <c r="A50" s="72" t="s">
        <v>73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10"/>
      <c r="O50" s="10"/>
      <c r="P50" s="10"/>
      <c r="Q50" s="10"/>
      <c r="R50" s="19"/>
      <c r="S50" s="39"/>
      <c r="T50" s="39"/>
    </row>
    <row r="51" spans="1:20" ht="19.5" customHeight="1">
      <c r="A51" s="20" t="s">
        <v>74</v>
      </c>
      <c r="B51" s="21">
        <v>12.5</v>
      </c>
      <c r="C51" s="21">
        <v>20</v>
      </c>
      <c r="D51" s="22"/>
      <c r="E51" s="21"/>
      <c r="F51" s="21">
        <v>22</v>
      </c>
      <c r="G51" s="21">
        <v>21</v>
      </c>
      <c r="H51" s="21">
        <f>F51+G51</f>
        <v>43</v>
      </c>
      <c r="I51" s="21" t="s">
        <v>51</v>
      </c>
      <c r="J51" s="21" t="s">
        <v>15</v>
      </c>
      <c r="K51" s="34" t="s">
        <v>75</v>
      </c>
      <c r="L51" s="34" t="s">
        <v>75</v>
      </c>
      <c r="M51" s="139">
        <v>14720</v>
      </c>
      <c r="N51" s="10"/>
      <c r="O51" s="10"/>
      <c r="P51" s="10"/>
      <c r="Q51" s="10"/>
      <c r="R51" s="19"/>
      <c r="S51" s="39"/>
      <c r="T51" s="39">
        <f>M51*0.85</f>
        <v>12512</v>
      </c>
    </row>
    <row r="52" spans="1:20" ht="19.5" customHeight="1">
      <c r="A52" s="24" t="s">
        <v>76</v>
      </c>
      <c r="B52" s="25">
        <v>10</v>
      </c>
      <c r="C52" s="25">
        <v>16</v>
      </c>
      <c r="D52" s="26"/>
      <c r="E52" s="25"/>
      <c r="F52" s="25">
        <v>22</v>
      </c>
      <c r="G52" s="25">
        <v>18</v>
      </c>
      <c r="H52" s="25">
        <f aca="true" t="shared" si="8" ref="H52:H78">F52+G52</f>
        <v>40</v>
      </c>
      <c r="I52" s="25" t="s">
        <v>77</v>
      </c>
      <c r="J52" s="25" t="s">
        <v>13</v>
      </c>
      <c r="K52" s="27" t="s">
        <v>75</v>
      </c>
      <c r="L52" s="27" t="s">
        <v>75</v>
      </c>
      <c r="M52" s="128">
        <v>13950</v>
      </c>
      <c r="N52" s="10"/>
      <c r="O52" s="10"/>
      <c r="P52" s="10"/>
      <c r="Q52" s="10"/>
      <c r="R52" s="19"/>
      <c r="S52" s="39"/>
      <c r="T52" s="39">
        <f aca="true" t="shared" si="9" ref="T52:T78">M52*0.85</f>
        <v>11857.5</v>
      </c>
    </row>
    <row r="53" spans="1:20" ht="19.5" customHeight="1">
      <c r="A53" s="24" t="s">
        <v>193</v>
      </c>
      <c r="B53" s="25">
        <v>12.5</v>
      </c>
      <c r="C53" s="25">
        <v>50</v>
      </c>
      <c r="D53" s="26"/>
      <c r="E53" s="25"/>
      <c r="F53" s="25">
        <v>25</v>
      </c>
      <c r="G53" s="25">
        <v>37</v>
      </c>
      <c r="H53" s="25">
        <f t="shared" si="8"/>
        <v>62</v>
      </c>
      <c r="I53" s="25" t="s">
        <v>57</v>
      </c>
      <c r="J53" s="25" t="s">
        <v>19</v>
      </c>
      <c r="K53" s="27" t="s">
        <v>75</v>
      </c>
      <c r="L53" s="27" t="s">
        <v>75</v>
      </c>
      <c r="M53" s="128">
        <v>26150</v>
      </c>
      <c r="N53" s="10"/>
      <c r="O53" s="10"/>
      <c r="P53" s="10"/>
      <c r="Q53" s="10"/>
      <c r="R53" s="19"/>
      <c r="S53" s="39"/>
      <c r="T53" s="39">
        <f t="shared" si="9"/>
        <v>22227.5</v>
      </c>
    </row>
    <row r="54" spans="1:20" ht="19.5" customHeight="1">
      <c r="A54" s="24" t="s">
        <v>78</v>
      </c>
      <c r="B54" s="25">
        <v>25</v>
      </c>
      <c r="C54" s="25">
        <v>32</v>
      </c>
      <c r="D54" s="26"/>
      <c r="E54" s="25"/>
      <c r="F54" s="25">
        <v>37</v>
      </c>
      <c r="G54" s="25">
        <v>37</v>
      </c>
      <c r="H54" s="25">
        <f t="shared" si="8"/>
        <v>74</v>
      </c>
      <c r="I54" s="25" t="s">
        <v>57</v>
      </c>
      <c r="J54" s="25" t="s">
        <v>19</v>
      </c>
      <c r="K54" s="27" t="s">
        <v>75</v>
      </c>
      <c r="L54" s="27" t="s">
        <v>75</v>
      </c>
      <c r="M54" s="128">
        <v>20135</v>
      </c>
      <c r="N54" s="10"/>
      <c r="O54" s="10"/>
      <c r="P54" s="10"/>
      <c r="Q54" s="10"/>
      <c r="R54" s="19"/>
      <c r="S54" s="39"/>
      <c r="T54" s="39">
        <f t="shared" si="9"/>
        <v>17114.75</v>
      </c>
    </row>
    <row r="55" spans="1:20" ht="19.5" customHeight="1">
      <c r="A55" s="24" t="s">
        <v>79</v>
      </c>
      <c r="B55" s="25">
        <v>20</v>
      </c>
      <c r="C55" s="25">
        <v>25</v>
      </c>
      <c r="D55" s="26"/>
      <c r="E55" s="25"/>
      <c r="F55" s="25">
        <v>37</v>
      </c>
      <c r="G55" s="25">
        <v>29</v>
      </c>
      <c r="H55" s="25">
        <f t="shared" si="8"/>
        <v>66</v>
      </c>
      <c r="I55" s="25" t="s">
        <v>80</v>
      </c>
      <c r="J55" s="25" t="s">
        <v>21</v>
      </c>
      <c r="K55" s="27" t="s">
        <v>75</v>
      </c>
      <c r="L55" s="27" t="s">
        <v>75</v>
      </c>
      <c r="M55" s="128">
        <v>18300</v>
      </c>
      <c r="N55" s="10"/>
      <c r="O55" s="10"/>
      <c r="P55" s="10"/>
      <c r="Q55" s="10"/>
      <c r="R55" s="19"/>
      <c r="S55" s="39"/>
      <c r="T55" s="39">
        <f t="shared" si="9"/>
        <v>15555</v>
      </c>
    </row>
    <row r="56" spans="1:20" ht="19.5" customHeight="1">
      <c r="A56" s="24" t="s">
        <v>81</v>
      </c>
      <c r="B56" s="25">
        <v>25</v>
      </c>
      <c r="C56" s="25">
        <v>20</v>
      </c>
      <c r="D56" s="26"/>
      <c r="E56" s="25"/>
      <c r="F56" s="25">
        <v>37</v>
      </c>
      <c r="G56" s="25">
        <v>26</v>
      </c>
      <c r="H56" s="25">
        <f t="shared" si="8"/>
        <v>63</v>
      </c>
      <c r="I56" s="25" t="s">
        <v>59</v>
      </c>
      <c r="J56" s="25" t="s">
        <v>60</v>
      </c>
      <c r="K56" s="27" t="s">
        <v>75</v>
      </c>
      <c r="L56" s="27" t="s">
        <v>75</v>
      </c>
      <c r="M56" s="128">
        <v>17870</v>
      </c>
      <c r="N56" s="10"/>
      <c r="O56" s="10"/>
      <c r="P56" s="10"/>
      <c r="Q56" s="10"/>
      <c r="R56" s="19"/>
      <c r="S56" s="39"/>
      <c r="T56" s="39">
        <f t="shared" si="9"/>
        <v>15189.5</v>
      </c>
    </row>
    <row r="57" spans="1:20" ht="19.5" customHeight="1">
      <c r="A57" s="24" t="s">
        <v>82</v>
      </c>
      <c r="B57" s="25">
        <v>50</v>
      </c>
      <c r="C57" s="25">
        <v>32</v>
      </c>
      <c r="D57" s="26"/>
      <c r="E57" s="25"/>
      <c r="F57" s="25">
        <v>44</v>
      </c>
      <c r="G57" s="25">
        <v>63</v>
      </c>
      <c r="H57" s="25">
        <f t="shared" si="8"/>
        <v>107</v>
      </c>
      <c r="I57" s="25" t="s">
        <v>62</v>
      </c>
      <c r="J57" s="25" t="s">
        <v>25</v>
      </c>
      <c r="K57" s="27" t="s">
        <v>75</v>
      </c>
      <c r="L57" s="27" t="s">
        <v>75</v>
      </c>
      <c r="M57" s="128">
        <v>25470</v>
      </c>
      <c r="N57" s="10"/>
      <c r="O57" s="10"/>
      <c r="P57" s="10"/>
      <c r="Q57" s="10"/>
      <c r="R57" s="19"/>
      <c r="S57" s="39"/>
      <c r="T57" s="39">
        <f t="shared" si="9"/>
        <v>21649.5</v>
      </c>
    </row>
    <row r="58" spans="1:20" ht="19.5" customHeight="1">
      <c r="A58" s="24" t="s">
        <v>83</v>
      </c>
      <c r="B58" s="25">
        <v>45</v>
      </c>
      <c r="C58" s="25">
        <v>28</v>
      </c>
      <c r="D58" s="26"/>
      <c r="E58" s="25"/>
      <c r="F58" s="25">
        <v>44</v>
      </c>
      <c r="G58" s="25">
        <v>37</v>
      </c>
      <c r="H58" s="25">
        <f t="shared" si="8"/>
        <v>81</v>
      </c>
      <c r="I58" s="25" t="s">
        <v>57</v>
      </c>
      <c r="J58" s="25" t="s">
        <v>19</v>
      </c>
      <c r="K58" s="27" t="s">
        <v>75</v>
      </c>
      <c r="L58" s="27" t="s">
        <v>75</v>
      </c>
      <c r="M58" s="128">
        <v>23870</v>
      </c>
      <c r="N58" s="10"/>
      <c r="O58" s="10"/>
      <c r="P58" s="10"/>
      <c r="Q58" s="10"/>
      <c r="R58" s="19"/>
      <c r="S58" s="39"/>
      <c r="T58" s="39">
        <f t="shared" si="9"/>
        <v>20289.5</v>
      </c>
    </row>
    <row r="59" spans="1:20" ht="19.5" customHeight="1">
      <c r="A59" s="24" t="s">
        <v>84</v>
      </c>
      <c r="B59" s="25">
        <v>50</v>
      </c>
      <c r="C59" s="25">
        <v>50</v>
      </c>
      <c r="D59" s="26"/>
      <c r="E59" s="25"/>
      <c r="F59" s="25">
        <v>60</v>
      </c>
      <c r="G59" s="25">
        <v>132</v>
      </c>
      <c r="H59" s="25">
        <f t="shared" si="8"/>
        <v>192</v>
      </c>
      <c r="I59" s="25" t="s">
        <v>64</v>
      </c>
      <c r="J59" s="25" t="s">
        <v>38</v>
      </c>
      <c r="K59" s="27" t="s">
        <v>75</v>
      </c>
      <c r="L59" s="27" t="s">
        <v>75</v>
      </c>
      <c r="M59" s="128">
        <v>40950</v>
      </c>
      <c r="N59" s="10"/>
      <c r="O59" s="10"/>
      <c r="P59" s="10"/>
      <c r="Q59" s="10"/>
      <c r="R59" s="19"/>
      <c r="S59" s="39"/>
      <c r="T59" s="39">
        <f t="shared" si="9"/>
        <v>34807.5</v>
      </c>
    </row>
    <row r="60" spans="1:20" ht="19.5" customHeight="1">
      <c r="A60" s="24" t="s">
        <v>85</v>
      </c>
      <c r="B60" s="25">
        <v>45</v>
      </c>
      <c r="C60" s="25">
        <v>40</v>
      </c>
      <c r="D60" s="26"/>
      <c r="E60" s="25"/>
      <c r="F60" s="25">
        <v>60</v>
      </c>
      <c r="G60" s="25">
        <v>75</v>
      </c>
      <c r="H60" s="25">
        <f t="shared" si="8"/>
        <v>135</v>
      </c>
      <c r="I60" s="25" t="s">
        <v>86</v>
      </c>
      <c r="J60" s="25" t="s">
        <v>41</v>
      </c>
      <c r="K60" s="27" t="s">
        <v>75</v>
      </c>
      <c r="L60" s="27" t="s">
        <v>75</v>
      </c>
      <c r="M60" s="128">
        <v>31950</v>
      </c>
      <c r="N60" s="10"/>
      <c r="O60" s="10"/>
      <c r="P60" s="10"/>
      <c r="Q60" s="10"/>
      <c r="R60" s="19"/>
      <c r="S60" s="39"/>
      <c r="T60" s="39">
        <f t="shared" si="9"/>
        <v>27157.5</v>
      </c>
    </row>
    <row r="61" spans="1:20" ht="19.5" customHeight="1">
      <c r="A61" s="24" t="s">
        <v>87</v>
      </c>
      <c r="B61" s="25">
        <v>100</v>
      </c>
      <c r="C61" s="25">
        <v>32</v>
      </c>
      <c r="D61" s="26"/>
      <c r="E61" s="25"/>
      <c r="F61" s="25">
        <v>63</v>
      </c>
      <c r="G61" s="25">
        <v>132</v>
      </c>
      <c r="H61" s="25">
        <f t="shared" si="8"/>
        <v>195</v>
      </c>
      <c r="I61" s="25" t="s">
        <v>64</v>
      </c>
      <c r="J61" s="25" t="s">
        <v>38</v>
      </c>
      <c r="K61" s="27" t="s">
        <v>75</v>
      </c>
      <c r="L61" s="27" t="s">
        <v>75</v>
      </c>
      <c r="M61" s="128">
        <v>42690</v>
      </c>
      <c r="N61" s="10"/>
      <c r="O61" s="10"/>
      <c r="P61" s="10"/>
      <c r="Q61" s="10"/>
      <c r="R61" s="19"/>
      <c r="S61" s="39"/>
      <c r="T61" s="39">
        <f t="shared" si="9"/>
        <v>36286.5</v>
      </c>
    </row>
    <row r="62" spans="1:20" ht="19.5" customHeight="1">
      <c r="A62" s="24" t="s">
        <v>88</v>
      </c>
      <c r="B62" s="25">
        <v>90</v>
      </c>
      <c r="C62" s="25">
        <v>26</v>
      </c>
      <c r="D62" s="26"/>
      <c r="E62" s="25"/>
      <c r="F62" s="25">
        <v>63</v>
      </c>
      <c r="G62" s="25">
        <v>75</v>
      </c>
      <c r="H62" s="25">
        <f t="shared" si="8"/>
        <v>138</v>
      </c>
      <c r="I62" s="25" t="s">
        <v>86</v>
      </c>
      <c r="J62" s="25" t="s">
        <v>41</v>
      </c>
      <c r="K62" s="27" t="s">
        <v>75</v>
      </c>
      <c r="L62" s="27" t="s">
        <v>75</v>
      </c>
      <c r="M62" s="128">
        <v>33710</v>
      </c>
      <c r="N62" s="10"/>
      <c r="O62" s="10"/>
      <c r="P62" s="10"/>
      <c r="Q62" s="10"/>
      <c r="R62" s="19"/>
      <c r="S62" s="39"/>
      <c r="T62" s="39">
        <f t="shared" si="9"/>
        <v>28653.5</v>
      </c>
    </row>
    <row r="63" spans="1:20" ht="19.5" customHeight="1">
      <c r="A63" s="24" t="s">
        <v>89</v>
      </c>
      <c r="B63" s="25">
        <v>100</v>
      </c>
      <c r="C63" s="25">
        <v>50</v>
      </c>
      <c r="D63" s="26"/>
      <c r="E63" s="25"/>
      <c r="F63" s="25">
        <v>74</v>
      </c>
      <c r="G63" s="25">
        <v>190</v>
      </c>
      <c r="H63" s="25">
        <f t="shared" si="8"/>
        <v>264</v>
      </c>
      <c r="I63" s="25" t="s">
        <v>70</v>
      </c>
      <c r="J63" s="25" t="s">
        <v>46</v>
      </c>
      <c r="K63" s="27" t="s">
        <v>75</v>
      </c>
      <c r="L63" s="27" t="s">
        <v>75</v>
      </c>
      <c r="M63" s="128">
        <v>66240</v>
      </c>
      <c r="N63" s="10"/>
      <c r="O63" s="10"/>
      <c r="P63" s="10"/>
      <c r="Q63" s="10"/>
      <c r="R63" s="19"/>
      <c r="S63" s="39"/>
      <c r="T63" s="39">
        <f t="shared" si="9"/>
        <v>56304</v>
      </c>
    </row>
    <row r="64" spans="1:20" ht="19.5" customHeight="1">
      <c r="A64" s="24" t="s">
        <v>90</v>
      </c>
      <c r="B64" s="25">
        <v>90</v>
      </c>
      <c r="C64" s="25">
        <v>40</v>
      </c>
      <c r="D64" s="26"/>
      <c r="E64" s="25"/>
      <c r="F64" s="25">
        <v>74</v>
      </c>
      <c r="G64" s="25">
        <v>142</v>
      </c>
      <c r="H64" s="25">
        <f t="shared" si="8"/>
        <v>216</v>
      </c>
      <c r="I64" s="25" t="s">
        <v>91</v>
      </c>
      <c r="J64" s="25" t="s">
        <v>49</v>
      </c>
      <c r="K64" s="27" t="s">
        <v>75</v>
      </c>
      <c r="L64" s="27" t="s">
        <v>75</v>
      </c>
      <c r="M64" s="128">
        <v>57500</v>
      </c>
      <c r="N64" s="10"/>
      <c r="O64" s="10"/>
      <c r="P64" s="10"/>
      <c r="Q64" s="10"/>
      <c r="R64" s="19"/>
      <c r="S64" s="39"/>
      <c r="T64" s="39">
        <f t="shared" si="9"/>
        <v>48875</v>
      </c>
    </row>
    <row r="65" spans="1:20" ht="19.5" customHeight="1">
      <c r="A65" s="24" t="s">
        <v>191</v>
      </c>
      <c r="B65" s="25">
        <v>200</v>
      </c>
      <c r="C65" s="25">
        <v>20</v>
      </c>
      <c r="D65" s="26"/>
      <c r="E65" s="25"/>
      <c r="F65" s="25">
        <v>115</v>
      </c>
      <c r="G65" s="25">
        <v>150</v>
      </c>
      <c r="H65" s="25">
        <f t="shared" si="8"/>
        <v>265</v>
      </c>
      <c r="I65" s="25" t="s">
        <v>170</v>
      </c>
      <c r="J65" s="25" t="s">
        <v>171</v>
      </c>
      <c r="K65" s="27" t="s">
        <v>75</v>
      </c>
      <c r="L65" s="27" t="s">
        <v>75</v>
      </c>
      <c r="M65" s="140">
        <v>73500</v>
      </c>
      <c r="N65" s="10"/>
      <c r="O65" s="10"/>
      <c r="P65" s="10"/>
      <c r="Q65" s="10"/>
      <c r="R65" s="19"/>
      <c r="S65" s="39"/>
      <c r="T65" s="39">
        <f t="shared" si="9"/>
        <v>62475</v>
      </c>
    </row>
    <row r="66" spans="1:20" ht="19.5" customHeight="1">
      <c r="A66" s="24" t="s">
        <v>180</v>
      </c>
      <c r="B66" s="25">
        <v>8</v>
      </c>
      <c r="C66" s="25">
        <v>18</v>
      </c>
      <c r="D66" s="26"/>
      <c r="E66" s="25"/>
      <c r="F66" s="25">
        <v>50</v>
      </c>
      <c r="G66" s="25">
        <v>16</v>
      </c>
      <c r="H66" s="25">
        <f t="shared" si="8"/>
        <v>66</v>
      </c>
      <c r="I66" s="25" t="s">
        <v>14</v>
      </c>
      <c r="J66" s="25" t="s">
        <v>15</v>
      </c>
      <c r="K66" s="27" t="s">
        <v>75</v>
      </c>
      <c r="L66" s="27" t="s">
        <v>75</v>
      </c>
      <c r="M66" s="141" t="s">
        <v>269</v>
      </c>
      <c r="N66" s="10"/>
      <c r="O66" s="10"/>
      <c r="P66" s="10"/>
      <c r="Q66" s="10"/>
      <c r="R66" s="19"/>
      <c r="S66" s="39"/>
      <c r="T66" s="39" t="e">
        <f t="shared" si="9"/>
        <v>#VALUE!</v>
      </c>
    </row>
    <row r="67" spans="1:20" ht="19.5" customHeight="1">
      <c r="A67" s="24" t="s">
        <v>181</v>
      </c>
      <c r="B67" s="25">
        <v>20</v>
      </c>
      <c r="C67" s="25">
        <v>18</v>
      </c>
      <c r="D67" s="26"/>
      <c r="E67" s="25"/>
      <c r="F67" s="25">
        <v>61</v>
      </c>
      <c r="G67" s="25">
        <v>16</v>
      </c>
      <c r="H67" s="25">
        <f t="shared" si="8"/>
        <v>77</v>
      </c>
      <c r="I67" s="25" t="s">
        <v>14</v>
      </c>
      <c r="J67" s="25" t="s">
        <v>15</v>
      </c>
      <c r="K67" s="27" t="s">
        <v>75</v>
      </c>
      <c r="L67" s="27" t="s">
        <v>75</v>
      </c>
      <c r="M67" s="141" t="s">
        <v>269</v>
      </c>
      <c r="N67" s="10"/>
      <c r="O67" s="10"/>
      <c r="P67" s="10"/>
      <c r="Q67" s="10"/>
      <c r="R67" s="19"/>
      <c r="S67" s="39"/>
      <c r="T67" s="39" t="e">
        <f t="shared" si="9"/>
        <v>#VALUE!</v>
      </c>
    </row>
    <row r="68" spans="1:20" ht="19.5" customHeight="1">
      <c r="A68" s="24" t="s">
        <v>179</v>
      </c>
      <c r="B68" s="25">
        <v>20</v>
      </c>
      <c r="C68" s="25">
        <v>30</v>
      </c>
      <c r="D68" s="26"/>
      <c r="E68" s="25"/>
      <c r="F68" s="25">
        <v>61</v>
      </c>
      <c r="G68" s="25">
        <v>32</v>
      </c>
      <c r="H68" s="25">
        <f t="shared" si="8"/>
        <v>93</v>
      </c>
      <c r="I68" s="25" t="s">
        <v>18</v>
      </c>
      <c r="J68" s="25" t="s">
        <v>19</v>
      </c>
      <c r="K68" s="27" t="s">
        <v>75</v>
      </c>
      <c r="L68" s="27" t="s">
        <v>75</v>
      </c>
      <c r="M68" s="141" t="s">
        <v>269</v>
      </c>
      <c r="N68" s="10"/>
      <c r="O68" s="10"/>
      <c r="P68" s="10"/>
      <c r="Q68" s="10"/>
      <c r="R68" s="19"/>
      <c r="S68" s="39"/>
      <c r="T68" s="39" t="e">
        <f t="shared" si="9"/>
        <v>#VALUE!</v>
      </c>
    </row>
    <row r="69" spans="1:20" ht="19.5" customHeight="1">
      <c r="A69" s="24" t="s">
        <v>179</v>
      </c>
      <c r="B69" s="25">
        <v>20</v>
      </c>
      <c r="C69" s="25">
        <v>30</v>
      </c>
      <c r="D69" s="26"/>
      <c r="E69" s="25"/>
      <c r="F69" s="25">
        <v>61</v>
      </c>
      <c r="G69" s="25">
        <v>24</v>
      </c>
      <c r="H69" s="25">
        <f t="shared" si="8"/>
        <v>85</v>
      </c>
      <c r="I69" s="25" t="s">
        <v>20</v>
      </c>
      <c r="J69" s="25" t="s">
        <v>21</v>
      </c>
      <c r="K69" s="27" t="s">
        <v>75</v>
      </c>
      <c r="L69" s="27" t="s">
        <v>75</v>
      </c>
      <c r="M69" s="141" t="s">
        <v>269</v>
      </c>
      <c r="N69" s="10"/>
      <c r="O69" s="10"/>
      <c r="P69" s="10"/>
      <c r="Q69" s="10"/>
      <c r="R69" s="19"/>
      <c r="S69" s="39"/>
      <c r="T69" s="39" t="e">
        <f t="shared" si="9"/>
        <v>#VALUE!</v>
      </c>
    </row>
    <row r="70" spans="1:20" ht="19.5" customHeight="1">
      <c r="A70" s="24" t="s">
        <v>182</v>
      </c>
      <c r="B70" s="25">
        <v>45</v>
      </c>
      <c r="C70" s="25">
        <v>30</v>
      </c>
      <c r="D70" s="26"/>
      <c r="E70" s="25"/>
      <c r="F70" s="25">
        <v>81</v>
      </c>
      <c r="G70" s="25">
        <v>57</v>
      </c>
      <c r="H70" s="25">
        <f t="shared" si="8"/>
        <v>138</v>
      </c>
      <c r="I70" s="25" t="s">
        <v>24</v>
      </c>
      <c r="J70" s="25" t="s">
        <v>25</v>
      </c>
      <c r="K70" s="27" t="s">
        <v>75</v>
      </c>
      <c r="L70" s="27" t="s">
        <v>75</v>
      </c>
      <c r="M70" s="141" t="s">
        <v>269</v>
      </c>
      <c r="N70" s="10"/>
      <c r="O70" s="10"/>
      <c r="P70" s="10"/>
      <c r="Q70" s="10"/>
      <c r="R70" s="19"/>
      <c r="S70" s="39"/>
      <c r="T70" s="39" t="e">
        <f t="shared" si="9"/>
        <v>#VALUE!</v>
      </c>
    </row>
    <row r="71" spans="1:20" ht="19.5" customHeight="1">
      <c r="A71" s="24" t="s">
        <v>183</v>
      </c>
      <c r="B71" s="25">
        <v>90</v>
      </c>
      <c r="C71" s="25">
        <v>20</v>
      </c>
      <c r="D71" s="26"/>
      <c r="E71" s="25"/>
      <c r="F71" s="25">
        <v>71</v>
      </c>
      <c r="G71" s="25">
        <v>57</v>
      </c>
      <c r="H71" s="25">
        <f t="shared" si="8"/>
        <v>128</v>
      </c>
      <c r="I71" s="25" t="s">
        <v>24</v>
      </c>
      <c r="J71" s="25" t="s">
        <v>25</v>
      </c>
      <c r="K71" s="27" t="s">
        <v>75</v>
      </c>
      <c r="L71" s="27" t="s">
        <v>75</v>
      </c>
      <c r="M71" s="141" t="s">
        <v>269</v>
      </c>
      <c r="N71" s="10"/>
      <c r="O71" s="10"/>
      <c r="P71" s="10"/>
      <c r="Q71" s="10"/>
      <c r="R71" s="19"/>
      <c r="S71" s="39"/>
      <c r="T71" s="39" t="e">
        <f t="shared" si="9"/>
        <v>#VALUE!</v>
      </c>
    </row>
    <row r="72" spans="1:20" ht="19.5" customHeight="1">
      <c r="A72" s="24" t="s">
        <v>184</v>
      </c>
      <c r="B72" s="25">
        <v>12.5</v>
      </c>
      <c r="C72" s="25">
        <v>20</v>
      </c>
      <c r="D72" s="26"/>
      <c r="E72" s="25"/>
      <c r="F72" s="25">
        <v>51</v>
      </c>
      <c r="G72" s="25">
        <v>16</v>
      </c>
      <c r="H72" s="25">
        <f t="shared" si="8"/>
        <v>67</v>
      </c>
      <c r="I72" s="25" t="s">
        <v>14</v>
      </c>
      <c r="J72" s="25" t="s">
        <v>15</v>
      </c>
      <c r="K72" s="27" t="s">
        <v>75</v>
      </c>
      <c r="L72" s="27" t="s">
        <v>75</v>
      </c>
      <c r="M72" s="141" t="s">
        <v>269</v>
      </c>
      <c r="N72" s="10"/>
      <c r="O72" s="10"/>
      <c r="P72" s="10"/>
      <c r="Q72" s="10"/>
      <c r="R72" s="19"/>
      <c r="S72" s="39"/>
      <c r="T72" s="39" t="e">
        <f t="shared" si="9"/>
        <v>#VALUE!</v>
      </c>
    </row>
    <row r="73" spans="1:20" ht="19.5" customHeight="1">
      <c r="A73" s="24" t="s">
        <v>185</v>
      </c>
      <c r="B73" s="25">
        <v>25</v>
      </c>
      <c r="C73" s="25">
        <v>32</v>
      </c>
      <c r="D73" s="26"/>
      <c r="E73" s="25"/>
      <c r="F73" s="25">
        <v>68</v>
      </c>
      <c r="G73" s="25">
        <v>32</v>
      </c>
      <c r="H73" s="25">
        <f t="shared" si="8"/>
        <v>100</v>
      </c>
      <c r="I73" s="25" t="s">
        <v>18</v>
      </c>
      <c r="J73" s="25" t="s">
        <v>19</v>
      </c>
      <c r="K73" s="27" t="s">
        <v>75</v>
      </c>
      <c r="L73" s="27" t="s">
        <v>75</v>
      </c>
      <c r="M73" s="141" t="s">
        <v>269</v>
      </c>
      <c r="N73" s="10"/>
      <c r="O73" s="10"/>
      <c r="P73" s="10"/>
      <c r="Q73" s="10"/>
      <c r="R73" s="19"/>
      <c r="S73" s="39"/>
      <c r="T73" s="39" t="e">
        <f t="shared" si="9"/>
        <v>#VALUE!</v>
      </c>
    </row>
    <row r="74" spans="1:20" ht="19.5" customHeight="1">
      <c r="A74" s="24" t="s">
        <v>186</v>
      </c>
      <c r="B74" s="25">
        <v>25</v>
      </c>
      <c r="C74" s="25">
        <v>20</v>
      </c>
      <c r="D74" s="26"/>
      <c r="E74" s="25"/>
      <c r="F74" s="25">
        <v>68</v>
      </c>
      <c r="G74" s="25">
        <v>16</v>
      </c>
      <c r="H74" s="25">
        <f t="shared" si="8"/>
        <v>84</v>
      </c>
      <c r="I74" s="25" t="s">
        <v>14</v>
      </c>
      <c r="J74" s="25" t="s">
        <v>15</v>
      </c>
      <c r="K74" s="27" t="s">
        <v>75</v>
      </c>
      <c r="L74" s="27" t="s">
        <v>75</v>
      </c>
      <c r="M74" s="141" t="s">
        <v>269</v>
      </c>
      <c r="N74" s="10"/>
      <c r="O74" s="10"/>
      <c r="P74" s="10"/>
      <c r="Q74" s="10"/>
      <c r="R74" s="19"/>
      <c r="S74" s="39"/>
      <c r="T74" s="39" t="e">
        <f t="shared" si="9"/>
        <v>#VALUE!</v>
      </c>
    </row>
    <row r="75" spans="1:20" ht="19.5" customHeight="1">
      <c r="A75" s="24" t="s">
        <v>187</v>
      </c>
      <c r="B75" s="25">
        <v>50</v>
      </c>
      <c r="C75" s="25">
        <v>32</v>
      </c>
      <c r="D75" s="26"/>
      <c r="E75" s="25"/>
      <c r="F75" s="25">
        <v>71</v>
      </c>
      <c r="G75" s="25">
        <v>57</v>
      </c>
      <c r="H75" s="25">
        <f t="shared" si="8"/>
        <v>128</v>
      </c>
      <c r="I75" s="25" t="s">
        <v>24</v>
      </c>
      <c r="J75" s="25" t="s">
        <v>25</v>
      </c>
      <c r="K75" s="27" t="s">
        <v>75</v>
      </c>
      <c r="L75" s="27" t="s">
        <v>75</v>
      </c>
      <c r="M75" s="141" t="s">
        <v>269</v>
      </c>
      <c r="N75" s="10"/>
      <c r="O75" s="10"/>
      <c r="P75" s="10"/>
      <c r="Q75" s="10"/>
      <c r="R75" s="19"/>
      <c r="S75" s="39"/>
      <c r="T75" s="39" t="e">
        <f t="shared" si="9"/>
        <v>#VALUE!</v>
      </c>
    </row>
    <row r="76" spans="1:20" ht="19.5" customHeight="1">
      <c r="A76" s="24" t="s">
        <v>188</v>
      </c>
      <c r="B76" s="25">
        <v>50</v>
      </c>
      <c r="C76" s="25">
        <v>50</v>
      </c>
      <c r="D76" s="26"/>
      <c r="E76" s="25"/>
      <c r="F76" s="25">
        <v>97</v>
      </c>
      <c r="G76" s="25">
        <v>122</v>
      </c>
      <c r="H76" s="25">
        <f t="shared" si="8"/>
        <v>219</v>
      </c>
      <c r="I76" s="25" t="s">
        <v>37</v>
      </c>
      <c r="J76" s="25" t="s">
        <v>38</v>
      </c>
      <c r="K76" s="27" t="s">
        <v>75</v>
      </c>
      <c r="L76" s="27" t="s">
        <v>75</v>
      </c>
      <c r="M76" s="141" t="s">
        <v>269</v>
      </c>
      <c r="N76" s="10"/>
      <c r="O76" s="10"/>
      <c r="P76" s="10"/>
      <c r="Q76" s="10"/>
      <c r="R76" s="19"/>
      <c r="S76" s="39"/>
      <c r="T76" s="39" t="e">
        <f t="shared" si="9"/>
        <v>#VALUE!</v>
      </c>
    </row>
    <row r="77" spans="1:20" ht="19.5" customHeight="1">
      <c r="A77" s="24" t="s">
        <v>189</v>
      </c>
      <c r="B77" s="25">
        <v>100</v>
      </c>
      <c r="C77" s="25">
        <v>32</v>
      </c>
      <c r="D77" s="26"/>
      <c r="E77" s="25"/>
      <c r="F77" s="25">
        <v>112</v>
      </c>
      <c r="G77" s="25">
        <v>122</v>
      </c>
      <c r="H77" s="25">
        <f t="shared" si="8"/>
        <v>234</v>
      </c>
      <c r="I77" s="25" t="s">
        <v>37</v>
      </c>
      <c r="J77" s="25" t="s">
        <v>38</v>
      </c>
      <c r="K77" s="27" t="s">
        <v>75</v>
      </c>
      <c r="L77" s="27" t="s">
        <v>75</v>
      </c>
      <c r="M77" s="141" t="s">
        <v>269</v>
      </c>
      <c r="N77" s="10"/>
      <c r="O77" s="10"/>
      <c r="P77" s="10"/>
      <c r="Q77" s="10"/>
      <c r="R77" s="19"/>
      <c r="S77" s="39"/>
      <c r="T77" s="39" t="e">
        <f t="shared" si="9"/>
        <v>#VALUE!</v>
      </c>
    </row>
    <row r="78" spans="1:20" ht="19.5" customHeight="1" thickBot="1">
      <c r="A78" s="29" t="s">
        <v>190</v>
      </c>
      <c r="B78" s="30">
        <v>100</v>
      </c>
      <c r="C78" s="30">
        <v>50</v>
      </c>
      <c r="D78" s="31"/>
      <c r="E78" s="30"/>
      <c r="F78" s="30">
        <v>131</v>
      </c>
      <c r="G78" s="30">
        <v>180</v>
      </c>
      <c r="H78" s="30">
        <f t="shared" si="8"/>
        <v>311</v>
      </c>
      <c r="I78" s="30" t="s">
        <v>45</v>
      </c>
      <c r="J78" s="30" t="s">
        <v>46</v>
      </c>
      <c r="K78" s="32" t="s">
        <v>75</v>
      </c>
      <c r="L78" s="32" t="s">
        <v>75</v>
      </c>
      <c r="M78" s="142" t="s">
        <v>269</v>
      </c>
      <c r="N78" s="10"/>
      <c r="O78" s="10"/>
      <c r="P78" s="10"/>
      <c r="Q78" s="10"/>
      <c r="R78" s="19"/>
      <c r="S78" s="39"/>
      <c r="T78" s="39" t="e">
        <f t="shared" si="9"/>
        <v>#VALUE!</v>
      </c>
    </row>
    <row r="79" spans="1:20" ht="19.5" customHeight="1" thickBot="1">
      <c r="A79" s="135" t="s">
        <v>92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7"/>
      <c r="N79" s="10"/>
      <c r="O79" s="10"/>
      <c r="P79" s="10"/>
      <c r="Q79" s="10"/>
      <c r="R79" s="19"/>
      <c r="S79" s="39"/>
      <c r="T79" s="39"/>
    </row>
    <row r="80" spans="1:20" ht="19.5" customHeight="1">
      <c r="A80" s="131" t="s">
        <v>93</v>
      </c>
      <c r="B80" s="132">
        <v>100</v>
      </c>
      <c r="C80" s="132">
        <v>50</v>
      </c>
      <c r="D80" s="133">
        <v>27.55</v>
      </c>
      <c r="E80" s="133">
        <f>F80-D80</f>
        <v>132.45</v>
      </c>
      <c r="F80" s="132">
        <v>160</v>
      </c>
      <c r="G80" s="132">
        <v>230</v>
      </c>
      <c r="H80" s="132">
        <f>F80+G80</f>
        <v>390</v>
      </c>
      <c r="I80" s="132" t="s">
        <v>94</v>
      </c>
      <c r="J80" s="132" t="s">
        <v>95</v>
      </c>
      <c r="K80" s="119">
        <v>19494</v>
      </c>
      <c r="L80" s="119">
        <v>22494</v>
      </c>
      <c r="M80" s="143">
        <v>73580</v>
      </c>
      <c r="N80" s="10"/>
      <c r="O80" s="10"/>
      <c r="P80" s="10"/>
      <c r="Q80" s="10"/>
      <c r="R80" s="19"/>
      <c r="S80" s="39">
        <f aca="true" t="shared" si="10" ref="S80:S137">K80*0.85</f>
        <v>16569.899999999998</v>
      </c>
      <c r="T80" s="39">
        <f aca="true" t="shared" si="11" ref="T80:T137">L80*0.85</f>
        <v>19119.899999999998</v>
      </c>
    </row>
    <row r="81" spans="1:20" ht="19.5" customHeight="1">
      <c r="A81" s="24" t="s">
        <v>96</v>
      </c>
      <c r="B81" s="25">
        <v>100</v>
      </c>
      <c r="C81" s="25">
        <v>32</v>
      </c>
      <c r="D81" s="26">
        <v>25.2</v>
      </c>
      <c r="E81" s="26">
        <v>132.5</v>
      </c>
      <c r="F81" s="25">
        <v>159</v>
      </c>
      <c r="G81" s="25">
        <v>180</v>
      </c>
      <c r="H81" s="25">
        <f aca="true" t="shared" si="12" ref="H81:H86">F81+G81</f>
        <v>339</v>
      </c>
      <c r="I81" s="25" t="s">
        <v>45</v>
      </c>
      <c r="J81" s="25" t="s">
        <v>46</v>
      </c>
      <c r="K81" s="107">
        <v>19494</v>
      </c>
      <c r="L81" s="107">
        <v>22494</v>
      </c>
      <c r="M81" s="144">
        <v>59776</v>
      </c>
      <c r="N81" s="10"/>
      <c r="O81" s="10"/>
      <c r="P81" s="10"/>
      <c r="Q81" s="10"/>
      <c r="R81" s="19"/>
      <c r="S81" s="39">
        <f t="shared" si="10"/>
        <v>16569.899999999998</v>
      </c>
      <c r="T81" s="39">
        <f t="shared" si="11"/>
        <v>19119.899999999998</v>
      </c>
    </row>
    <row r="82" spans="1:20" ht="19.5" customHeight="1">
      <c r="A82" s="24" t="s">
        <v>97</v>
      </c>
      <c r="B82" s="25">
        <v>80</v>
      </c>
      <c r="C82" s="25">
        <v>32</v>
      </c>
      <c r="D82" s="26">
        <v>34.7</v>
      </c>
      <c r="E82" s="26">
        <v>132.5</v>
      </c>
      <c r="F82" s="25">
        <v>158</v>
      </c>
      <c r="G82" s="25">
        <v>160</v>
      </c>
      <c r="H82" s="25">
        <f t="shared" si="12"/>
        <v>318</v>
      </c>
      <c r="I82" s="25" t="s">
        <v>98</v>
      </c>
      <c r="J82" s="25" t="s">
        <v>99</v>
      </c>
      <c r="K82" s="107">
        <v>19494</v>
      </c>
      <c r="L82" s="107">
        <v>22494</v>
      </c>
      <c r="M82" s="144">
        <v>58556</v>
      </c>
      <c r="N82" s="10"/>
      <c r="O82" s="10"/>
      <c r="P82" s="10"/>
      <c r="Q82" s="10"/>
      <c r="R82" s="19"/>
      <c r="S82" s="39">
        <f t="shared" si="10"/>
        <v>16569.899999999998</v>
      </c>
      <c r="T82" s="39">
        <f t="shared" si="11"/>
        <v>19119.899999999998</v>
      </c>
    </row>
    <row r="83" spans="1:20" ht="19.5" customHeight="1">
      <c r="A83" s="24" t="s">
        <v>100</v>
      </c>
      <c r="B83" s="25">
        <v>50</v>
      </c>
      <c r="C83" s="25">
        <v>12.5</v>
      </c>
      <c r="D83" s="26">
        <v>22.5</v>
      </c>
      <c r="E83" s="26">
        <v>132.5</v>
      </c>
      <c r="F83" s="25">
        <v>160</v>
      </c>
      <c r="G83" s="25">
        <v>57</v>
      </c>
      <c r="H83" s="25">
        <f t="shared" si="12"/>
        <v>217</v>
      </c>
      <c r="I83" s="25" t="s">
        <v>101</v>
      </c>
      <c r="J83" s="25" t="s">
        <v>102</v>
      </c>
      <c r="K83" s="107">
        <v>19494</v>
      </c>
      <c r="L83" s="107">
        <v>22494</v>
      </c>
      <c r="M83" s="144">
        <v>33608</v>
      </c>
      <c r="N83" s="10"/>
      <c r="O83" s="10"/>
      <c r="P83" s="10"/>
      <c r="Q83" s="10"/>
      <c r="R83" s="19"/>
      <c r="S83" s="39">
        <f t="shared" si="10"/>
        <v>16569.899999999998</v>
      </c>
      <c r="T83" s="39">
        <f t="shared" si="11"/>
        <v>19119.899999999998</v>
      </c>
    </row>
    <row r="84" spans="1:20" ht="19.5" customHeight="1">
      <c r="A84" s="24" t="s">
        <v>103</v>
      </c>
      <c r="B84" s="25">
        <v>45</v>
      </c>
      <c r="C84" s="25">
        <v>9</v>
      </c>
      <c r="D84" s="26">
        <v>22.5</v>
      </c>
      <c r="E84" s="26">
        <v>132.5</v>
      </c>
      <c r="F84" s="25">
        <v>159</v>
      </c>
      <c r="G84" s="25">
        <v>26</v>
      </c>
      <c r="H84" s="25">
        <f t="shared" si="12"/>
        <v>185</v>
      </c>
      <c r="I84" s="25" t="s">
        <v>104</v>
      </c>
      <c r="J84" s="25" t="s">
        <v>105</v>
      </c>
      <c r="K84" s="107">
        <v>19494</v>
      </c>
      <c r="L84" s="107">
        <v>22494</v>
      </c>
      <c r="M84" s="144">
        <v>30567</v>
      </c>
      <c r="N84" s="10"/>
      <c r="O84" s="10"/>
      <c r="P84" s="10"/>
      <c r="Q84" s="10"/>
      <c r="R84" s="19"/>
      <c r="S84" s="39">
        <f t="shared" si="10"/>
        <v>16569.899999999998</v>
      </c>
      <c r="T84" s="39">
        <f t="shared" si="11"/>
        <v>19119.899999999998</v>
      </c>
    </row>
    <row r="85" spans="1:20" ht="19.5" customHeight="1">
      <c r="A85" s="24" t="s">
        <v>106</v>
      </c>
      <c r="B85" s="25">
        <v>40</v>
      </c>
      <c r="C85" s="25">
        <v>8</v>
      </c>
      <c r="D85" s="26">
        <v>22.5</v>
      </c>
      <c r="E85" s="26">
        <v>132.5</v>
      </c>
      <c r="F85" s="25">
        <v>158</v>
      </c>
      <c r="G85" s="25">
        <v>26</v>
      </c>
      <c r="H85" s="25">
        <f t="shared" si="12"/>
        <v>184</v>
      </c>
      <c r="I85" s="25" t="s">
        <v>107</v>
      </c>
      <c r="J85" s="25" t="s">
        <v>108</v>
      </c>
      <c r="K85" s="107">
        <v>19494</v>
      </c>
      <c r="L85" s="107">
        <v>22494</v>
      </c>
      <c r="M85" s="144">
        <v>30069</v>
      </c>
      <c r="N85" s="10"/>
      <c r="O85" s="10"/>
      <c r="P85" s="10"/>
      <c r="Q85" s="10"/>
      <c r="R85" s="19"/>
      <c r="S85" s="39">
        <f t="shared" si="10"/>
        <v>16569.899999999998</v>
      </c>
      <c r="T85" s="39">
        <f t="shared" si="11"/>
        <v>19119.899999999998</v>
      </c>
    </row>
    <row r="86" spans="1:20" ht="19.5" customHeight="1" thickBot="1">
      <c r="A86" s="29" t="s">
        <v>196</v>
      </c>
      <c r="B86" s="30">
        <v>25</v>
      </c>
      <c r="C86" s="30">
        <v>30</v>
      </c>
      <c r="D86" s="31"/>
      <c r="E86" s="30"/>
      <c r="F86" s="30">
        <v>37</v>
      </c>
      <c r="G86" s="30">
        <v>32</v>
      </c>
      <c r="H86" s="30">
        <f t="shared" si="12"/>
        <v>69</v>
      </c>
      <c r="I86" s="30" t="s">
        <v>18</v>
      </c>
      <c r="J86" s="30" t="s">
        <v>19</v>
      </c>
      <c r="K86" s="114"/>
      <c r="L86" s="114"/>
      <c r="M86" s="145">
        <v>39122</v>
      </c>
      <c r="N86" s="10"/>
      <c r="O86" s="10"/>
      <c r="P86" s="10"/>
      <c r="Q86" s="10"/>
      <c r="R86" s="19"/>
      <c r="S86" s="39"/>
      <c r="T86" s="39">
        <f>M86*0.85</f>
        <v>33253.7</v>
      </c>
    </row>
    <row r="87" spans="1:20" ht="19.5" customHeight="1" thickBot="1">
      <c r="A87" s="72" t="s">
        <v>109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4"/>
      <c r="N87" s="40" t="s">
        <v>178</v>
      </c>
      <c r="O87" s="10"/>
      <c r="P87" s="10"/>
      <c r="Q87" s="10"/>
      <c r="R87" s="19"/>
      <c r="S87" s="39"/>
      <c r="T87" s="39"/>
    </row>
    <row r="88" spans="1:20" ht="19.5" customHeight="1">
      <c r="A88" s="36" t="s">
        <v>110</v>
      </c>
      <c r="B88" s="21">
        <v>16</v>
      </c>
      <c r="C88" s="21">
        <v>10</v>
      </c>
      <c r="D88" s="22">
        <v>6.94</v>
      </c>
      <c r="E88" s="22">
        <f>F88-D88</f>
        <v>118.06</v>
      </c>
      <c r="F88" s="21">
        <v>125</v>
      </c>
      <c r="G88" s="21">
        <v>15</v>
      </c>
      <c r="H88" s="21">
        <f>F88+G88</f>
        <v>140</v>
      </c>
      <c r="I88" s="21" t="s">
        <v>111</v>
      </c>
      <c r="J88" s="21" t="s">
        <v>112</v>
      </c>
      <c r="K88" s="115">
        <f>L88*0.92</f>
        <v>22135.2</v>
      </c>
      <c r="L88" s="116">
        <v>24060</v>
      </c>
      <c r="M88" s="146">
        <v>27800</v>
      </c>
      <c r="N88" s="41">
        <f>L88-K88</f>
        <v>1924.7999999999993</v>
      </c>
      <c r="O88" s="10"/>
      <c r="P88" s="10"/>
      <c r="Q88" s="10"/>
      <c r="R88" s="19"/>
      <c r="S88" s="39">
        <f t="shared" si="10"/>
        <v>18814.920000000002</v>
      </c>
      <c r="T88" s="39">
        <f t="shared" si="11"/>
        <v>20451</v>
      </c>
    </row>
    <row r="89" spans="1:20" ht="19.5" customHeight="1">
      <c r="A89" s="37" t="s">
        <v>113</v>
      </c>
      <c r="B89" s="25">
        <v>14</v>
      </c>
      <c r="C89" s="25">
        <v>8</v>
      </c>
      <c r="D89" s="26">
        <v>6.94</v>
      </c>
      <c r="E89" s="26">
        <f aca="true" t="shared" si="13" ref="E89:E121">F89-D89</f>
        <v>118.06</v>
      </c>
      <c r="F89" s="25">
        <v>125</v>
      </c>
      <c r="G89" s="25">
        <v>13</v>
      </c>
      <c r="H89" s="25">
        <f aca="true" t="shared" si="14" ref="H89:H121">F89+G89</f>
        <v>138</v>
      </c>
      <c r="I89" s="25" t="s">
        <v>114</v>
      </c>
      <c r="J89" s="25" t="s">
        <v>115</v>
      </c>
      <c r="K89" s="117">
        <f aca="true" t="shared" si="15" ref="K89:K121">L89*0.92</f>
        <v>22135.2</v>
      </c>
      <c r="L89" s="117">
        <v>24060</v>
      </c>
      <c r="M89" s="147">
        <v>27600</v>
      </c>
      <c r="N89" s="41">
        <f aca="true" t="shared" si="16" ref="N89:N121">L89-K89</f>
        <v>1924.7999999999993</v>
      </c>
      <c r="O89" s="10"/>
      <c r="P89" s="10"/>
      <c r="Q89" s="10"/>
      <c r="R89" s="19"/>
      <c r="S89" s="39">
        <f t="shared" si="10"/>
        <v>18814.920000000002</v>
      </c>
      <c r="T89" s="39">
        <f t="shared" si="11"/>
        <v>20451</v>
      </c>
    </row>
    <row r="90" spans="1:20" ht="19.5" customHeight="1">
      <c r="A90" s="37" t="s">
        <v>116</v>
      </c>
      <c r="B90" s="25">
        <v>12.5</v>
      </c>
      <c r="C90" s="25">
        <v>7</v>
      </c>
      <c r="D90" s="26">
        <v>6.94</v>
      </c>
      <c r="E90" s="26">
        <f t="shared" si="13"/>
        <v>118.06</v>
      </c>
      <c r="F90" s="25">
        <v>125</v>
      </c>
      <c r="G90" s="25">
        <v>13</v>
      </c>
      <c r="H90" s="25">
        <f t="shared" si="14"/>
        <v>138</v>
      </c>
      <c r="I90" s="25" t="s">
        <v>114</v>
      </c>
      <c r="J90" s="25" t="s">
        <v>115</v>
      </c>
      <c r="K90" s="117">
        <f t="shared" si="15"/>
        <v>22135.2</v>
      </c>
      <c r="L90" s="117">
        <v>24060</v>
      </c>
      <c r="M90" s="147">
        <v>27600</v>
      </c>
      <c r="N90" s="41">
        <f t="shared" si="16"/>
        <v>1924.7999999999993</v>
      </c>
      <c r="O90" s="10"/>
      <c r="P90" s="10"/>
      <c r="Q90" s="10"/>
      <c r="R90" s="19"/>
      <c r="S90" s="39">
        <f t="shared" si="10"/>
        <v>18814.920000000002</v>
      </c>
      <c r="T90" s="39">
        <f t="shared" si="11"/>
        <v>20451</v>
      </c>
    </row>
    <row r="91" spans="1:20" ht="19.5" customHeight="1">
      <c r="A91" s="37" t="s">
        <v>117</v>
      </c>
      <c r="B91" s="25">
        <v>16</v>
      </c>
      <c r="C91" s="25">
        <v>25</v>
      </c>
      <c r="D91" s="26">
        <v>7.31</v>
      </c>
      <c r="E91" s="26">
        <f t="shared" si="13"/>
        <v>72.69</v>
      </c>
      <c r="F91" s="25">
        <v>80</v>
      </c>
      <c r="G91" s="25">
        <v>24</v>
      </c>
      <c r="H91" s="25">
        <f t="shared" si="14"/>
        <v>104</v>
      </c>
      <c r="I91" s="25" t="s">
        <v>20</v>
      </c>
      <c r="J91" s="25" t="s">
        <v>21</v>
      </c>
      <c r="K91" s="117">
        <f t="shared" si="15"/>
        <v>19485.600000000002</v>
      </c>
      <c r="L91" s="117">
        <v>21180</v>
      </c>
      <c r="M91" s="147">
        <v>28270</v>
      </c>
      <c r="N91" s="41">
        <f t="shared" si="16"/>
        <v>1694.3999999999978</v>
      </c>
      <c r="O91" s="10"/>
      <c r="P91" s="10"/>
      <c r="Q91" s="10"/>
      <c r="R91" s="19"/>
      <c r="S91" s="39">
        <f t="shared" si="10"/>
        <v>16562.760000000002</v>
      </c>
      <c r="T91" s="39">
        <f t="shared" si="11"/>
        <v>18003</v>
      </c>
    </row>
    <row r="92" spans="1:20" ht="19.5" customHeight="1">
      <c r="A92" s="37" t="s">
        <v>118</v>
      </c>
      <c r="B92" s="25">
        <v>15</v>
      </c>
      <c r="C92" s="25">
        <v>20</v>
      </c>
      <c r="D92" s="26">
        <v>7.31</v>
      </c>
      <c r="E92" s="26">
        <f t="shared" si="13"/>
        <v>72.69</v>
      </c>
      <c r="F92" s="25">
        <v>80</v>
      </c>
      <c r="G92" s="25">
        <v>21</v>
      </c>
      <c r="H92" s="25">
        <f t="shared" si="14"/>
        <v>101</v>
      </c>
      <c r="I92" s="25" t="s">
        <v>119</v>
      </c>
      <c r="J92" s="25" t="s">
        <v>60</v>
      </c>
      <c r="K92" s="117">
        <f t="shared" si="15"/>
        <v>19485.600000000002</v>
      </c>
      <c r="L92" s="117">
        <v>21180</v>
      </c>
      <c r="M92" s="147">
        <v>26950</v>
      </c>
      <c r="N92" s="41">
        <f t="shared" si="16"/>
        <v>1694.3999999999978</v>
      </c>
      <c r="O92" s="10"/>
      <c r="P92" s="10"/>
      <c r="Q92" s="10"/>
      <c r="R92" s="19"/>
      <c r="S92" s="39">
        <f t="shared" si="10"/>
        <v>16562.760000000002</v>
      </c>
      <c r="T92" s="39">
        <f t="shared" si="11"/>
        <v>18003</v>
      </c>
    </row>
    <row r="93" spans="1:20" ht="19.5" customHeight="1">
      <c r="A93" s="37" t="s">
        <v>120</v>
      </c>
      <c r="B93" s="25">
        <v>14</v>
      </c>
      <c r="C93" s="25">
        <v>15.5</v>
      </c>
      <c r="D93" s="26">
        <v>6.94</v>
      </c>
      <c r="E93" s="26">
        <f t="shared" si="13"/>
        <v>73.06</v>
      </c>
      <c r="F93" s="25">
        <v>80</v>
      </c>
      <c r="G93" s="25">
        <v>16</v>
      </c>
      <c r="H93" s="25">
        <f t="shared" si="14"/>
        <v>96</v>
      </c>
      <c r="I93" s="25" t="s">
        <v>14</v>
      </c>
      <c r="J93" s="25" t="s">
        <v>15</v>
      </c>
      <c r="K93" s="117">
        <f t="shared" si="15"/>
        <v>19485.600000000002</v>
      </c>
      <c r="L93" s="117">
        <v>21180</v>
      </c>
      <c r="M93" s="147">
        <v>25800</v>
      </c>
      <c r="N93" s="41">
        <f t="shared" si="16"/>
        <v>1694.3999999999978</v>
      </c>
      <c r="O93" s="10"/>
      <c r="P93" s="10"/>
      <c r="Q93" s="10"/>
      <c r="R93" s="19"/>
      <c r="S93" s="39">
        <f t="shared" si="10"/>
        <v>16562.760000000002</v>
      </c>
      <c r="T93" s="39">
        <f t="shared" si="11"/>
        <v>18003</v>
      </c>
    </row>
    <row r="94" spans="1:20" ht="19.5" customHeight="1">
      <c r="A94" s="24" t="s">
        <v>121</v>
      </c>
      <c r="B94" s="25">
        <v>25</v>
      </c>
      <c r="C94" s="25">
        <v>14</v>
      </c>
      <c r="D94" s="26">
        <v>13.98</v>
      </c>
      <c r="E94" s="26">
        <f t="shared" si="13"/>
        <v>108.02</v>
      </c>
      <c r="F94" s="25">
        <v>122</v>
      </c>
      <c r="G94" s="25">
        <v>26</v>
      </c>
      <c r="H94" s="25">
        <f t="shared" si="14"/>
        <v>148</v>
      </c>
      <c r="I94" s="25" t="s">
        <v>107</v>
      </c>
      <c r="J94" s="25" t="s">
        <v>108</v>
      </c>
      <c r="K94" s="118">
        <f t="shared" si="15"/>
        <v>23699.2</v>
      </c>
      <c r="L94" s="119">
        <v>25760</v>
      </c>
      <c r="M94" s="127">
        <v>32000</v>
      </c>
      <c r="N94" s="41">
        <f t="shared" si="16"/>
        <v>2060.7999999999993</v>
      </c>
      <c r="O94" s="10"/>
      <c r="P94" s="10"/>
      <c r="Q94" s="10"/>
      <c r="R94" s="19"/>
      <c r="S94" s="39">
        <f t="shared" si="10"/>
        <v>20144.32</v>
      </c>
      <c r="T94" s="39">
        <f t="shared" si="11"/>
        <v>21896</v>
      </c>
    </row>
    <row r="95" spans="1:20" ht="19.5" customHeight="1">
      <c r="A95" s="24" t="s">
        <v>122</v>
      </c>
      <c r="B95" s="25">
        <v>20</v>
      </c>
      <c r="C95" s="25">
        <v>12</v>
      </c>
      <c r="D95" s="26">
        <v>13.98</v>
      </c>
      <c r="E95" s="26">
        <f t="shared" si="13"/>
        <v>108.02</v>
      </c>
      <c r="F95" s="25">
        <v>122</v>
      </c>
      <c r="G95" s="25">
        <v>20</v>
      </c>
      <c r="H95" s="25">
        <f t="shared" si="14"/>
        <v>142</v>
      </c>
      <c r="I95" s="25" t="s">
        <v>123</v>
      </c>
      <c r="J95" s="25" t="s">
        <v>124</v>
      </c>
      <c r="K95" s="120">
        <f t="shared" si="15"/>
        <v>23699.2</v>
      </c>
      <c r="L95" s="107">
        <v>25760</v>
      </c>
      <c r="M95" s="127">
        <v>30600</v>
      </c>
      <c r="N95" s="41">
        <f t="shared" si="16"/>
        <v>2060.7999999999993</v>
      </c>
      <c r="O95" s="10"/>
      <c r="P95" s="10"/>
      <c r="Q95" s="10"/>
      <c r="R95" s="19"/>
      <c r="S95" s="39">
        <f t="shared" si="10"/>
        <v>20144.32</v>
      </c>
      <c r="T95" s="39">
        <f t="shared" si="11"/>
        <v>21896</v>
      </c>
    </row>
    <row r="96" spans="1:20" ht="19.5" customHeight="1">
      <c r="A96" s="24" t="s">
        <v>125</v>
      </c>
      <c r="B96" s="25">
        <v>18</v>
      </c>
      <c r="C96" s="25">
        <v>10</v>
      </c>
      <c r="D96" s="26">
        <v>13.98</v>
      </c>
      <c r="E96" s="26">
        <f t="shared" si="13"/>
        <v>108.02</v>
      </c>
      <c r="F96" s="25">
        <v>122</v>
      </c>
      <c r="G96" s="25">
        <v>15</v>
      </c>
      <c r="H96" s="25">
        <f t="shared" si="14"/>
        <v>137</v>
      </c>
      <c r="I96" s="25" t="s">
        <v>111</v>
      </c>
      <c r="J96" s="25" t="s">
        <v>112</v>
      </c>
      <c r="K96" s="120">
        <f t="shared" si="15"/>
        <v>23699.2</v>
      </c>
      <c r="L96" s="107">
        <v>25760</v>
      </c>
      <c r="M96" s="127">
        <v>30260</v>
      </c>
      <c r="N96" s="41">
        <f t="shared" si="16"/>
        <v>2060.7999999999993</v>
      </c>
      <c r="O96" s="10"/>
      <c r="P96" s="10"/>
      <c r="Q96" s="10"/>
      <c r="R96" s="19"/>
      <c r="S96" s="39">
        <f t="shared" si="10"/>
        <v>20144.32</v>
      </c>
      <c r="T96" s="39">
        <f t="shared" si="11"/>
        <v>21896</v>
      </c>
    </row>
    <row r="97" spans="1:20" ht="19.5" customHeight="1">
      <c r="A97" s="24" t="s">
        <v>126</v>
      </c>
      <c r="B97" s="25">
        <v>32</v>
      </c>
      <c r="C97" s="25">
        <v>40</v>
      </c>
      <c r="D97" s="26">
        <v>8.67</v>
      </c>
      <c r="E97" s="26">
        <f t="shared" si="13"/>
        <v>116.33</v>
      </c>
      <c r="F97" s="25">
        <v>125</v>
      </c>
      <c r="G97" s="25">
        <v>69</v>
      </c>
      <c r="H97" s="25">
        <f t="shared" si="14"/>
        <v>194</v>
      </c>
      <c r="I97" s="25" t="s">
        <v>40</v>
      </c>
      <c r="J97" s="25" t="s">
        <v>41</v>
      </c>
      <c r="K97" s="120">
        <f t="shared" si="15"/>
        <v>23220.8</v>
      </c>
      <c r="L97" s="107">
        <v>25240</v>
      </c>
      <c r="M97" s="127">
        <v>40500</v>
      </c>
      <c r="N97" s="41">
        <f t="shared" si="16"/>
        <v>2019.2000000000007</v>
      </c>
      <c r="O97" s="10"/>
      <c r="P97" s="10"/>
      <c r="Q97" s="10"/>
      <c r="R97" s="19"/>
      <c r="S97" s="39">
        <f t="shared" si="10"/>
        <v>19737.68</v>
      </c>
      <c r="T97" s="39">
        <f t="shared" si="11"/>
        <v>21454</v>
      </c>
    </row>
    <row r="98" spans="1:20" ht="19.5" customHeight="1">
      <c r="A98" s="24" t="s">
        <v>127</v>
      </c>
      <c r="B98" s="25">
        <v>28</v>
      </c>
      <c r="C98" s="25">
        <v>33</v>
      </c>
      <c r="D98" s="26">
        <v>8.05</v>
      </c>
      <c r="E98" s="26">
        <f t="shared" si="13"/>
        <v>116.95</v>
      </c>
      <c r="F98" s="25">
        <v>125</v>
      </c>
      <c r="G98" s="25">
        <v>57</v>
      </c>
      <c r="H98" s="25">
        <f t="shared" si="14"/>
        <v>182</v>
      </c>
      <c r="I98" s="25" t="s">
        <v>128</v>
      </c>
      <c r="J98" s="25" t="s">
        <v>25</v>
      </c>
      <c r="K98" s="120">
        <f t="shared" si="15"/>
        <v>23220.8</v>
      </c>
      <c r="L98" s="107">
        <v>25240</v>
      </c>
      <c r="M98" s="127">
        <v>35700</v>
      </c>
      <c r="N98" s="41">
        <f t="shared" si="16"/>
        <v>2019.2000000000007</v>
      </c>
      <c r="O98" s="10"/>
      <c r="P98" s="10"/>
      <c r="Q98" s="10"/>
      <c r="R98" s="19"/>
      <c r="S98" s="39">
        <f t="shared" si="10"/>
        <v>19737.68</v>
      </c>
      <c r="T98" s="39">
        <f t="shared" si="11"/>
        <v>21454</v>
      </c>
    </row>
    <row r="99" spans="1:20" ht="19.5" customHeight="1">
      <c r="A99" s="24" t="s">
        <v>129</v>
      </c>
      <c r="B99" s="25">
        <v>25</v>
      </c>
      <c r="C99" s="25">
        <v>27</v>
      </c>
      <c r="D99" s="26">
        <v>7.68</v>
      </c>
      <c r="E99" s="26">
        <f t="shared" si="13"/>
        <v>117.32</v>
      </c>
      <c r="F99" s="25">
        <v>125</v>
      </c>
      <c r="G99" s="25">
        <v>32</v>
      </c>
      <c r="H99" s="25">
        <f t="shared" si="14"/>
        <v>157</v>
      </c>
      <c r="I99" s="25" t="s">
        <v>18</v>
      </c>
      <c r="J99" s="25" t="s">
        <v>19</v>
      </c>
      <c r="K99" s="120">
        <f t="shared" si="15"/>
        <v>23220.8</v>
      </c>
      <c r="L99" s="107">
        <v>25240</v>
      </c>
      <c r="M99" s="127">
        <v>34200</v>
      </c>
      <c r="N99" s="41">
        <f t="shared" si="16"/>
        <v>2019.2000000000007</v>
      </c>
      <c r="O99" s="10"/>
      <c r="P99" s="10"/>
      <c r="Q99" s="10"/>
      <c r="R99" s="19"/>
      <c r="S99" s="39">
        <f t="shared" si="10"/>
        <v>19737.68</v>
      </c>
      <c r="T99" s="39">
        <f t="shared" si="11"/>
        <v>21454</v>
      </c>
    </row>
    <row r="100" spans="1:20" ht="19.5" customHeight="1">
      <c r="A100" s="24" t="s">
        <v>130</v>
      </c>
      <c r="B100" s="25">
        <v>50</v>
      </c>
      <c r="C100" s="25">
        <v>10</v>
      </c>
      <c r="D100" s="26">
        <v>14.65</v>
      </c>
      <c r="E100" s="26">
        <f t="shared" si="13"/>
        <v>95.35</v>
      </c>
      <c r="F100" s="25">
        <v>110</v>
      </c>
      <c r="G100" s="25">
        <v>26</v>
      </c>
      <c r="H100" s="25">
        <f t="shared" si="14"/>
        <v>136</v>
      </c>
      <c r="I100" s="25" t="s">
        <v>104</v>
      </c>
      <c r="J100" s="25" t="s">
        <v>105</v>
      </c>
      <c r="K100" s="120">
        <f t="shared" si="15"/>
        <v>22190.4</v>
      </c>
      <c r="L100" s="107">
        <v>24120</v>
      </c>
      <c r="M100" s="127">
        <v>31400</v>
      </c>
      <c r="N100" s="41">
        <f t="shared" si="16"/>
        <v>1929.5999999999985</v>
      </c>
      <c r="O100" s="10"/>
      <c r="P100" s="10"/>
      <c r="Q100" s="10"/>
      <c r="R100" s="19"/>
      <c r="S100" s="39">
        <f t="shared" si="10"/>
        <v>18861.84</v>
      </c>
      <c r="T100" s="39">
        <f t="shared" si="11"/>
        <v>20502</v>
      </c>
    </row>
    <row r="101" spans="1:20" ht="19.5" customHeight="1">
      <c r="A101" s="24" t="s">
        <v>131</v>
      </c>
      <c r="B101" s="25">
        <v>47</v>
      </c>
      <c r="C101" s="25">
        <v>8</v>
      </c>
      <c r="D101" s="26">
        <v>13.98</v>
      </c>
      <c r="E101" s="26">
        <f t="shared" si="13"/>
        <v>96.02</v>
      </c>
      <c r="F101" s="25">
        <v>110</v>
      </c>
      <c r="G101" s="25">
        <v>26</v>
      </c>
      <c r="H101" s="25">
        <f t="shared" si="14"/>
        <v>136</v>
      </c>
      <c r="I101" s="25" t="s">
        <v>107</v>
      </c>
      <c r="J101" s="25" t="s">
        <v>108</v>
      </c>
      <c r="K101" s="120">
        <f t="shared" si="15"/>
        <v>22190.4</v>
      </c>
      <c r="L101" s="107">
        <v>24120</v>
      </c>
      <c r="M101" s="127">
        <v>30500</v>
      </c>
      <c r="N101" s="41">
        <f t="shared" si="16"/>
        <v>1929.5999999999985</v>
      </c>
      <c r="O101" s="10"/>
      <c r="P101" s="10"/>
      <c r="Q101" s="10"/>
      <c r="R101" s="19"/>
      <c r="S101" s="39">
        <f t="shared" si="10"/>
        <v>18861.84</v>
      </c>
      <c r="T101" s="39">
        <f t="shared" si="11"/>
        <v>20502</v>
      </c>
    </row>
    <row r="102" spans="1:20" ht="19.5" customHeight="1">
      <c r="A102" s="24" t="s">
        <v>132</v>
      </c>
      <c r="B102" s="25">
        <v>40</v>
      </c>
      <c r="C102" s="25">
        <v>7</v>
      </c>
      <c r="D102" s="26">
        <v>13.98</v>
      </c>
      <c r="E102" s="26">
        <f t="shared" si="13"/>
        <v>96.02</v>
      </c>
      <c r="F102" s="25">
        <v>110</v>
      </c>
      <c r="G102" s="25">
        <v>20</v>
      </c>
      <c r="H102" s="25">
        <f t="shared" si="14"/>
        <v>130</v>
      </c>
      <c r="I102" s="25" t="s">
        <v>123</v>
      </c>
      <c r="J102" s="25" t="s">
        <v>124</v>
      </c>
      <c r="K102" s="120">
        <f t="shared" si="15"/>
        <v>22190.4</v>
      </c>
      <c r="L102" s="107">
        <v>24120</v>
      </c>
      <c r="M102" s="127">
        <v>29820</v>
      </c>
      <c r="N102" s="41">
        <f t="shared" si="16"/>
        <v>1929.5999999999985</v>
      </c>
      <c r="O102" s="10"/>
      <c r="P102" s="10"/>
      <c r="Q102" s="10"/>
      <c r="R102" s="19"/>
      <c r="S102" s="39">
        <f t="shared" si="10"/>
        <v>18861.84</v>
      </c>
      <c r="T102" s="39">
        <f t="shared" si="11"/>
        <v>20502</v>
      </c>
    </row>
    <row r="103" spans="1:20" ht="19.5" customHeight="1">
      <c r="A103" s="24" t="s">
        <v>133</v>
      </c>
      <c r="B103" s="25">
        <v>50</v>
      </c>
      <c r="C103" s="25">
        <v>56</v>
      </c>
      <c r="D103" s="26">
        <v>18.35</v>
      </c>
      <c r="E103" s="26">
        <f t="shared" si="13"/>
        <v>106.65</v>
      </c>
      <c r="F103" s="25">
        <v>125</v>
      </c>
      <c r="G103" s="25">
        <v>160</v>
      </c>
      <c r="H103" s="25">
        <f t="shared" si="14"/>
        <v>285</v>
      </c>
      <c r="I103" s="25" t="s">
        <v>98</v>
      </c>
      <c r="J103" s="25" t="s">
        <v>99</v>
      </c>
      <c r="K103" s="120">
        <f t="shared" si="15"/>
        <v>24895.2</v>
      </c>
      <c r="L103" s="107">
        <v>27060</v>
      </c>
      <c r="M103" s="127">
        <v>59000</v>
      </c>
      <c r="N103" s="41">
        <f t="shared" si="16"/>
        <v>2164.7999999999993</v>
      </c>
      <c r="O103" s="10"/>
      <c r="P103" s="10"/>
      <c r="Q103" s="10"/>
      <c r="R103" s="19"/>
      <c r="S103" s="39">
        <f t="shared" si="10"/>
        <v>21160.92</v>
      </c>
      <c r="T103" s="39">
        <f t="shared" si="11"/>
        <v>23001</v>
      </c>
    </row>
    <row r="104" spans="1:20" ht="19.5" customHeight="1">
      <c r="A104" s="24" t="s">
        <v>134</v>
      </c>
      <c r="B104" s="25">
        <v>45</v>
      </c>
      <c r="C104" s="25">
        <v>43</v>
      </c>
      <c r="D104" s="26">
        <v>18.35</v>
      </c>
      <c r="E104" s="26">
        <f t="shared" si="13"/>
        <v>106.65</v>
      </c>
      <c r="F104" s="25">
        <v>125</v>
      </c>
      <c r="G104" s="25">
        <v>133</v>
      </c>
      <c r="H104" s="25">
        <f t="shared" si="14"/>
        <v>258</v>
      </c>
      <c r="I104" s="25" t="s">
        <v>48</v>
      </c>
      <c r="J104" s="25" t="s">
        <v>49</v>
      </c>
      <c r="K104" s="120">
        <f t="shared" si="15"/>
        <v>24895.2</v>
      </c>
      <c r="L104" s="107">
        <v>27060</v>
      </c>
      <c r="M104" s="127">
        <v>51800</v>
      </c>
      <c r="N104" s="41">
        <f t="shared" si="16"/>
        <v>2164.7999999999993</v>
      </c>
      <c r="O104" s="10"/>
      <c r="P104" s="10"/>
      <c r="Q104" s="10"/>
      <c r="R104" s="19"/>
      <c r="S104" s="39">
        <f t="shared" si="10"/>
        <v>21160.92</v>
      </c>
      <c r="T104" s="39">
        <f t="shared" si="11"/>
        <v>23001</v>
      </c>
    </row>
    <row r="105" spans="1:20" ht="19.5" customHeight="1">
      <c r="A105" s="24" t="s">
        <v>135</v>
      </c>
      <c r="B105" s="25">
        <v>40</v>
      </c>
      <c r="C105" s="25">
        <v>34</v>
      </c>
      <c r="D105" s="26">
        <v>17.47</v>
      </c>
      <c r="E105" s="26">
        <f t="shared" si="13"/>
        <v>107.53</v>
      </c>
      <c r="F105" s="25">
        <v>125</v>
      </c>
      <c r="G105" s="25">
        <v>122</v>
      </c>
      <c r="H105" s="25">
        <f t="shared" si="14"/>
        <v>247</v>
      </c>
      <c r="I105" s="25" t="s">
        <v>37</v>
      </c>
      <c r="J105" s="25" t="s">
        <v>38</v>
      </c>
      <c r="K105" s="120">
        <f t="shared" si="15"/>
        <v>24895.2</v>
      </c>
      <c r="L105" s="107">
        <v>27060</v>
      </c>
      <c r="M105" s="127">
        <v>47600</v>
      </c>
      <c r="N105" s="41">
        <f t="shared" si="16"/>
        <v>2164.7999999999993</v>
      </c>
      <c r="O105" s="10"/>
      <c r="P105" s="10"/>
      <c r="Q105" s="10"/>
      <c r="R105" s="19"/>
      <c r="S105" s="39">
        <f t="shared" si="10"/>
        <v>21160.92</v>
      </c>
      <c r="T105" s="39">
        <f t="shared" si="11"/>
        <v>23001</v>
      </c>
    </row>
    <row r="106" spans="1:22" s="1" customFormat="1" ht="19.5" customHeight="1">
      <c r="A106" s="24" t="s">
        <v>244</v>
      </c>
      <c r="B106" s="25">
        <v>80</v>
      </c>
      <c r="C106" s="25">
        <v>18</v>
      </c>
      <c r="D106" s="26">
        <v>30</v>
      </c>
      <c r="E106" s="26">
        <v>156</v>
      </c>
      <c r="F106" s="25">
        <v>180</v>
      </c>
      <c r="G106" s="25">
        <v>75</v>
      </c>
      <c r="H106" s="25">
        <f t="shared" si="14"/>
        <v>255</v>
      </c>
      <c r="I106" s="25" t="s">
        <v>247</v>
      </c>
      <c r="J106" s="25" t="s">
        <v>248</v>
      </c>
      <c r="K106" s="120">
        <f t="shared" si="15"/>
        <v>30700.4</v>
      </c>
      <c r="L106" s="107">
        <v>33370</v>
      </c>
      <c r="M106" s="127">
        <v>49800</v>
      </c>
      <c r="N106" s="41">
        <f t="shared" si="16"/>
        <v>2669.5999999999985</v>
      </c>
      <c r="O106" s="10"/>
      <c r="P106" s="10"/>
      <c r="Q106" s="10"/>
      <c r="R106" s="19"/>
      <c r="S106" s="39">
        <f t="shared" si="10"/>
        <v>26095.34</v>
      </c>
      <c r="T106" s="39">
        <f t="shared" si="11"/>
        <v>28364.5</v>
      </c>
      <c r="V106" s="7"/>
    </row>
    <row r="107" spans="1:22" s="1" customFormat="1" ht="19.5" customHeight="1">
      <c r="A107" s="24" t="s">
        <v>245</v>
      </c>
      <c r="B107" s="25">
        <v>70</v>
      </c>
      <c r="C107" s="25">
        <v>15</v>
      </c>
      <c r="D107" s="26">
        <v>28</v>
      </c>
      <c r="E107" s="26">
        <v>156</v>
      </c>
      <c r="F107" s="25">
        <v>180</v>
      </c>
      <c r="G107" s="25">
        <v>63</v>
      </c>
      <c r="H107" s="25">
        <f t="shared" si="14"/>
        <v>243</v>
      </c>
      <c r="I107" s="25" t="s">
        <v>247</v>
      </c>
      <c r="J107" s="25" t="s">
        <v>249</v>
      </c>
      <c r="K107" s="120">
        <f t="shared" si="15"/>
        <v>30700.4</v>
      </c>
      <c r="L107" s="107">
        <v>33370</v>
      </c>
      <c r="M107" s="127">
        <v>47300</v>
      </c>
      <c r="N107" s="41">
        <f t="shared" si="16"/>
        <v>2669.5999999999985</v>
      </c>
      <c r="O107" s="10"/>
      <c r="P107" s="10"/>
      <c r="Q107" s="10"/>
      <c r="R107" s="19"/>
      <c r="S107" s="39">
        <f t="shared" si="10"/>
        <v>26095.34</v>
      </c>
      <c r="T107" s="39">
        <f t="shared" si="11"/>
        <v>28364.5</v>
      </c>
      <c r="V107" s="7"/>
    </row>
    <row r="108" spans="1:22" s="1" customFormat="1" ht="19.5" customHeight="1">
      <c r="A108" s="24" t="s">
        <v>246</v>
      </c>
      <c r="B108" s="25">
        <v>63</v>
      </c>
      <c r="C108" s="25">
        <v>13</v>
      </c>
      <c r="D108" s="26">
        <v>28</v>
      </c>
      <c r="E108" s="26">
        <v>156</v>
      </c>
      <c r="F108" s="25">
        <v>180</v>
      </c>
      <c r="G108" s="25">
        <v>63</v>
      </c>
      <c r="H108" s="25">
        <f t="shared" si="14"/>
        <v>243</v>
      </c>
      <c r="I108" s="25" t="s">
        <v>250</v>
      </c>
      <c r="J108" s="25" t="s">
        <v>249</v>
      </c>
      <c r="K108" s="120">
        <f t="shared" si="15"/>
        <v>30700.4</v>
      </c>
      <c r="L108" s="107">
        <v>33370</v>
      </c>
      <c r="M108" s="127">
        <v>47300</v>
      </c>
      <c r="N108" s="41">
        <f t="shared" si="16"/>
        <v>2669.5999999999985</v>
      </c>
      <c r="O108" s="10"/>
      <c r="P108" s="10"/>
      <c r="Q108" s="10"/>
      <c r="R108" s="19"/>
      <c r="S108" s="39">
        <f t="shared" si="10"/>
        <v>26095.34</v>
      </c>
      <c r="T108" s="39">
        <f t="shared" si="11"/>
        <v>28364.5</v>
      </c>
      <c r="V108" s="7"/>
    </row>
    <row r="109" spans="1:22" s="1" customFormat="1" ht="19.5" customHeight="1">
      <c r="A109" s="24" t="s">
        <v>259</v>
      </c>
      <c r="B109" s="25">
        <v>80</v>
      </c>
      <c r="C109" s="25">
        <v>18</v>
      </c>
      <c r="D109" s="26"/>
      <c r="E109" s="26"/>
      <c r="F109" s="25">
        <v>285</v>
      </c>
      <c r="G109" s="25">
        <v>75</v>
      </c>
      <c r="H109" s="25">
        <f t="shared" si="14"/>
        <v>360</v>
      </c>
      <c r="I109" s="25" t="s">
        <v>247</v>
      </c>
      <c r="J109" s="25" t="s">
        <v>248</v>
      </c>
      <c r="K109" s="120">
        <v>60285</v>
      </c>
      <c r="L109" s="107"/>
      <c r="M109" s="127">
        <v>75000</v>
      </c>
      <c r="N109" s="41">
        <f t="shared" si="16"/>
        <v>-60285</v>
      </c>
      <c r="O109" s="10"/>
      <c r="P109" s="10"/>
      <c r="Q109" s="10"/>
      <c r="R109" s="19"/>
      <c r="S109" s="39">
        <f t="shared" si="10"/>
        <v>51242.25</v>
      </c>
      <c r="T109" s="39"/>
      <c r="V109" s="7"/>
    </row>
    <row r="110" spans="1:20" ht="19.5" customHeight="1">
      <c r="A110" s="24" t="s">
        <v>136</v>
      </c>
      <c r="B110" s="25">
        <v>100</v>
      </c>
      <c r="C110" s="25">
        <v>40</v>
      </c>
      <c r="D110" s="26">
        <v>19.6</v>
      </c>
      <c r="E110" s="26">
        <f t="shared" si="13"/>
        <v>105.4</v>
      </c>
      <c r="F110" s="25">
        <v>125</v>
      </c>
      <c r="G110" s="25">
        <v>180</v>
      </c>
      <c r="H110" s="25">
        <f t="shared" si="14"/>
        <v>305</v>
      </c>
      <c r="I110" s="25" t="s">
        <v>45</v>
      </c>
      <c r="J110" s="25" t="s">
        <v>251</v>
      </c>
      <c r="K110" s="120">
        <f aca="true" t="shared" si="17" ref="K110:K121">L110*0.92</f>
        <v>22944.8</v>
      </c>
      <c r="L110" s="107">
        <v>24940</v>
      </c>
      <c r="M110" s="127">
        <v>61650</v>
      </c>
      <c r="N110" s="41">
        <f t="shared" si="16"/>
        <v>1995.2000000000007</v>
      </c>
      <c r="O110" s="10"/>
      <c r="P110" s="10"/>
      <c r="Q110" s="10"/>
      <c r="R110" s="19"/>
      <c r="S110" s="39">
        <f t="shared" si="10"/>
        <v>19503.079999999998</v>
      </c>
      <c r="T110" s="39">
        <f t="shared" si="11"/>
        <v>21199</v>
      </c>
    </row>
    <row r="111" spans="1:20" ht="19.5" customHeight="1">
      <c r="A111" s="24" t="s">
        <v>137</v>
      </c>
      <c r="B111" s="25">
        <v>90</v>
      </c>
      <c r="C111" s="25">
        <v>32</v>
      </c>
      <c r="D111" s="26">
        <v>19.2</v>
      </c>
      <c r="E111" s="26">
        <f t="shared" si="13"/>
        <v>105.8</v>
      </c>
      <c r="F111" s="25">
        <v>125</v>
      </c>
      <c r="G111" s="25">
        <v>160</v>
      </c>
      <c r="H111" s="25">
        <f t="shared" si="14"/>
        <v>285</v>
      </c>
      <c r="I111" s="25" t="s">
        <v>98</v>
      </c>
      <c r="J111" s="25" t="s">
        <v>99</v>
      </c>
      <c r="K111" s="120">
        <f t="shared" si="17"/>
        <v>22944.8</v>
      </c>
      <c r="L111" s="107">
        <v>24940</v>
      </c>
      <c r="M111" s="127">
        <v>57270</v>
      </c>
      <c r="N111" s="41">
        <f t="shared" si="16"/>
        <v>1995.2000000000007</v>
      </c>
      <c r="O111" s="10"/>
      <c r="P111" s="10"/>
      <c r="Q111" s="10"/>
      <c r="R111" s="19"/>
      <c r="S111" s="39">
        <f t="shared" si="10"/>
        <v>19503.079999999998</v>
      </c>
      <c r="T111" s="39">
        <f t="shared" si="11"/>
        <v>21199</v>
      </c>
    </row>
    <row r="112" spans="1:20" ht="19.5" customHeight="1">
      <c r="A112" s="24" t="s">
        <v>138</v>
      </c>
      <c r="B112" s="25">
        <v>80</v>
      </c>
      <c r="C112" s="25">
        <v>28</v>
      </c>
      <c r="D112" s="26">
        <v>18.8</v>
      </c>
      <c r="E112" s="26">
        <f t="shared" si="13"/>
        <v>106.2</v>
      </c>
      <c r="F112" s="25">
        <v>125</v>
      </c>
      <c r="G112" s="25">
        <v>133</v>
      </c>
      <c r="H112" s="25">
        <f t="shared" si="14"/>
        <v>258</v>
      </c>
      <c r="I112" s="25" t="s">
        <v>48</v>
      </c>
      <c r="J112" s="25" t="s">
        <v>49</v>
      </c>
      <c r="K112" s="120">
        <f t="shared" si="17"/>
        <v>22944.8</v>
      </c>
      <c r="L112" s="107">
        <v>24940</v>
      </c>
      <c r="M112" s="127">
        <v>49600</v>
      </c>
      <c r="N112" s="41">
        <f t="shared" si="16"/>
        <v>1995.2000000000007</v>
      </c>
      <c r="O112" s="10"/>
      <c r="P112" s="10"/>
      <c r="Q112" s="10"/>
      <c r="R112" s="19"/>
      <c r="S112" s="39">
        <f t="shared" si="10"/>
        <v>19503.079999999998</v>
      </c>
      <c r="T112" s="39">
        <f t="shared" si="11"/>
        <v>21199</v>
      </c>
    </row>
    <row r="113" spans="1:20" ht="19.5" customHeight="1">
      <c r="A113" s="24" t="s">
        <v>197</v>
      </c>
      <c r="B113" s="25">
        <v>160</v>
      </c>
      <c r="C113" s="25">
        <v>10</v>
      </c>
      <c r="D113" s="26">
        <v>33.8</v>
      </c>
      <c r="E113" s="26">
        <f t="shared" si="13"/>
        <v>391.2</v>
      </c>
      <c r="F113" s="25">
        <v>425</v>
      </c>
      <c r="G113" s="25">
        <v>122</v>
      </c>
      <c r="H113" s="25">
        <f t="shared" si="14"/>
        <v>547</v>
      </c>
      <c r="I113" s="25" t="s">
        <v>200</v>
      </c>
      <c r="J113" s="25" t="s">
        <v>201</v>
      </c>
      <c r="K113" s="120">
        <f t="shared" si="17"/>
        <v>57904.8</v>
      </c>
      <c r="L113" s="107">
        <v>62940</v>
      </c>
      <c r="M113" s="128">
        <v>84400</v>
      </c>
      <c r="N113" s="41">
        <f t="shared" si="16"/>
        <v>5035.199999999997</v>
      </c>
      <c r="O113" s="10"/>
      <c r="P113" s="10"/>
      <c r="Q113" s="10"/>
      <c r="R113" s="19"/>
      <c r="S113" s="39">
        <f t="shared" si="10"/>
        <v>49219.08</v>
      </c>
      <c r="T113" s="39">
        <f t="shared" si="11"/>
        <v>53499</v>
      </c>
    </row>
    <row r="114" spans="1:20" ht="19.5" customHeight="1">
      <c r="A114" s="24" t="s">
        <v>198</v>
      </c>
      <c r="B114" s="25">
        <v>145</v>
      </c>
      <c r="C114" s="25">
        <v>8.3</v>
      </c>
      <c r="D114" s="26">
        <v>33.8</v>
      </c>
      <c r="E114" s="26">
        <f t="shared" si="13"/>
        <v>391.2</v>
      </c>
      <c r="F114" s="25">
        <v>425</v>
      </c>
      <c r="G114" s="25">
        <v>122</v>
      </c>
      <c r="H114" s="25">
        <f t="shared" si="14"/>
        <v>547</v>
      </c>
      <c r="I114" s="25" t="s">
        <v>200</v>
      </c>
      <c r="J114" s="25" t="s">
        <v>201</v>
      </c>
      <c r="K114" s="120">
        <f t="shared" si="17"/>
        <v>57904.8</v>
      </c>
      <c r="L114" s="107">
        <v>62940</v>
      </c>
      <c r="M114" s="148">
        <v>86000</v>
      </c>
      <c r="N114" s="41">
        <f t="shared" si="16"/>
        <v>5035.199999999997</v>
      </c>
      <c r="O114" s="10"/>
      <c r="P114" s="10"/>
      <c r="Q114" s="10"/>
      <c r="R114" s="19"/>
      <c r="S114" s="39">
        <f t="shared" si="10"/>
        <v>49219.08</v>
      </c>
      <c r="T114" s="39">
        <f t="shared" si="11"/>
        <v>53499</v>
      </c>
    </row>
    <row r="115" spans="1:20" ht="19.5" customHeight="1">
      <c r="A115" s="24" t="s">
        <v>199</v>
      </c>
      <c r="B115" s="25">
        <v>135</v>
      </c>
      <c r="C115" s="25">
        <v>7.2</v>
      </c>
      <c r="D115" s="26">
        <v>33.8</v>
      </c>
      <c r="E115" s="26">
        <f t="shared" si="13"/>
        <v>391.2</v>
      </c>
      <c r="F115" s="25">
        <v>425</v>
      </c>
      <c r="G115" s="25">
        <v>73</v>
      </c>
      <c r="H115" s="25">
        <f t="shared" si="14"/>
        <v>498</v>
      </c>
      <c r="I115" s="25" t="s">
        <v>202</v>
      </c>
      <c r="J115" s="25" t="s">
        <v>203</v>
      </c>
      <c r="K115" s="120">
        <f t="shared" si="17"/>
        <v>57904.8</v>
      </c>
      <c r="L115" s="107">
        <v>62940</v>
      </c>
      <c r="M115" s="127">
        <v>78400</v>
      </c>
      <c r="N115" s="41">
        <f t="shared" si="16"/>
        <v>5035.199999999997</v>
      </c>
      <c r="O115" s="10"/>
      <c r="P115" s="10"/>
      <c r="Q115" s="10"/>
      <c r="R115" s="19"/>
      <c r="S115" s="39">
        <f t="shared" si="10"/>
        <v>49219.08</v>
      </c>
      <c r="T115" s="39">
        <f t="shared" si="11"/>
        <v>53499</v>
      </c>
    </row>
    <row r="116" spans="1:20" ht="19.5" customHeight="1">
      <c r="A116" s="24" t="s">
        <v>139</v>
      </c>
      <c r="B116" s="25">
        <v>160</v>
      </c>
      <c r="C116" s="25">
        <v>45</v>
      </c>
      <c r="D116" s="26">
        <v>33.8</v>
      </c>
      <c r="E116" s="26">
        <f t="shared" si="13"/>
        <v>401.2</v>
      </c>
      <c r="F116" s="25">
        <v>435</v>
      </c>
      <c r="G116" s="25">
        <v>230</v>
      </c>
      <c r="H116" s="25">
        <f t="shared" si="14"/>
        <v>665</v>
      </c>
      <c r="I116" s="25" t="s">
        <v>140</v>
      </c>
      <c r="J116" s="25" t="s">
        <v>172</v>
      </c>
      <c r="K116" s="120">
        <f t="shared" si="17"/>
        <v>54280</v>
      </c>
      <c r="L116" s="107">
        <v>59000</v>
      </c>
      <c r="M116" s="127">
        <v>105656</v>
      </c>
      <c r="N116" s="41">
        <f t="shared" si="16"/>
        <v>4720</v>
      </c>
      <c r="O116" s="10"/>
      <c r="P116" s="10"/>
      <c r="Q116" s="10"/>
      <c r="R116" s="19"/>
      <c r="S116" s="39">
        <f t="shared" si="10"/>
        <v>46138</v>
      </c>
      <c r="T116" s="39">
        <f t="shared" si="11"/>
        <v>50150</v>
      </c>
    </row>
    <row r="117" spans="1:20" ht="19.5" customHeight="1">
      <c r="A117" s="24" t="s">
        <v>141</v>
      </c>
      <c r="B117" s="25">
        <v>144</v>
      </c>
      <c r="C117" s="25">
        <v>36</v>
      </c>
      <c r="D117" s="26">
        <v>33.8</v>
      </c>
      <c r="E117" s="26">
        <f t="shared" si="13"/>
        <v>401.2</v>
      </c>
      <c r="F117" s="25">
        <v>435</v>
      </c>
      <c r="G117" s="25">
        <v>190</v>
      </c>
      <c r="H117" s="25">
        <f t="shared" si="14"/>
        <v>625</v>
      </c>
      <c r="I117" s="25" t="s">
        <v>142</v>
      </c>
      <c r="J117" s="25" t="s">
        <v>173</v>
      </c>
      <c r="K117" s="120">
        <f t="shared" si="17"/>
        <v>54280</v>
      </c>
      <c r="L117" s="107">
        <v>59000</v>
      </c>
      <c r="M117" s="127">
        <v>95800</v>
      </c>
      <c r="N117" s="41">
        <f t="shared" si="16"/>
        <v>4720</v>
      </c>
      <c r="O117" s="10"/>
      <c r="P117" s="10"/>
      <c r="Q117" s="10"/>
      <c r="R117" s="19"/>
      <c r="S117" s="39">
        <f t="shared" si="10"/>
        <v>46138</v>
      </c>
      <c r="T117" s="39">
        <f t="shared" si="11"/>
        <v>50150</v>
      </c>
    </row>
    <row r="118" spans="1:20" ht="19.5" customHeight="1">
      <c r="A118" s="24" t="s">
        <v>143</v>
      </c>
      <c r="B118" s="25">
        <v>128</v>
      </c>
      <c r="C118" s="25">
        <v>30</v>
      </c>
      <c r="D118" s="26">
        <v>33.8</v>
      </c>
      <c r="E118" s="26">
        <f t="shared" si="13"/>
        <v>401.2</v>
      </c>
      <c r="F118" s="25">
        <v>435</v>
      </c>
      <c r="G118" s="25">
        <v>170</v>
      </c>
      <c r="H118" s="25">
        <f t="shared" si="14"/>
        <v>605</v>
      </c>
      <c r="I118" s="25" t="s">
        <v>144</v>
      </c>
      <c r="J118" s="25" t="s">
        <v>174</v>
      </c>
      <c r="K118" s="120">
        <f t="shared" si="17"/>
        <v>54280</v>
      </c>
      <c r="L118" s="107">
        <v>59000</v>
      </c>
      <c r="M118" s="127">
        <v>89900</v>
      </c>
      <c r="N118" s="41">
        <f t="shared" si="16"/>
        <v>4720</v>
      </c>
      <c r="O118" s="10"/>
      <c r="P118" s="10"/>
      <c r="Q118" s="10"/>
      <c r="R118" s="19"/>
      <c r="S118" s="39">
        <f t="shared" si="10"/>
        <v>46138</v>
      </c>
      <c r="T118" s="39">
        <f t="shared" si="11"/>
        <v>50150</v>
      </c>
    </row>
    <row r="119" spans="1:20" ht="19.5" customHeight="1">
      <c r="A119" s="24" t="s">
        <v>175</v>
      </c>
      <c r="B119" s="25">
        <v>250</v>
      </c>
      <c r="C119" s="25">
        <v>22.5</v>
      </c>
      <c r="D119" s="26">
        <v>36</v>
      </c>
      <c r="E119" s="26">
        <f t="shared" si="13"/>
        <v>389</v>
      </c>
      <c r="F119" s="25">
        <v>425</v>
      </c>
      <c r="G119" s="25">
        <v>230</v>
      </c>
      <c r="H119" s="25">
        <f t="shared" si="14"/>
        <v>655</v>
      </c>
      <c r="I119" s="25" t="s">
        <v>140</v>
      </c>
      <c r="J119" s="25" t="s">
        <v>172</v>
      </c>
      <c r="K119" s="120">
        <f t="shared" si="17"/>
        <v>58337.200000000004</v>
      </c>
      <c r="L119" s="107">
        <v>63410</v>
      </c>
      <c r="M119" s="127">
        <v>109500</v>
      </c>
      <c r="N119" s="41">
        <f t="shared" si="16"/>
        <v>5072.799999999996</v>
      </c>
      <c r="O119" s="10"/>
      <c r="P119" s="10"/>
      <c r="Q119" s="10"/>
      <c r="R119" s="19"/>
      <c r="S119" s="39">
        <f t="shared" si="10"/>
        <v>49586.62</v>
      </c>
      <c r="T119" s="39">
        <f t="shared" si="11"/>
        <v>53898.5</v>
      </c>
    </row>
    <row r="120" spans="1:20" ht="19.5" customHeight="1">
      <c r="A120" s="24" t="s">
        <v>176</v>
      </c>
      <c r="B120" s="25">
        <v>225</v>
      </c>
      <c r="C120" s="25">
        <v>18.5</v>
      </c>
      <c r="D120" s="26">
        <v>36</v>
      </c>
      <c r="E120" s="26">
        <f t="shared" si="13"/>
        <v>389</v>
      </c>
      <c r="F120" s="25">
        <v>425</v>
      </c>
      <c r="G120" s="25">
        <v>190</v>
      </c>
      <c r="H120" s="25">
        <f t="shared" si="14"/>
        <v>615</v>
      </c>
      <c r="I120" s="25" t="s">
        <v>142</v>
      </c>
      <c r="J120" s="25" t="s">
        <v>173</v>
      </c>
      <c r="K120" s="120">
        <f t="shared" si="17"/>
        <v>58337.200000000004</v>
      </c>
      <c r="L120" s="107">
        <v>63410</v>
      </c>
      <c r="M120" s="127">
        <v>99900</v>
      </c>
      <c r="N120" s="41">
        <f t="shared" si="16"/>
        <v>5072.799999999996</v>
      </c>
      <c r="O120" s="10"/>
      <c r="P120" s="10"/>
      <c r="Q120" s="10"/>
      <c r="R120" s="19"/>
      <c r="S120" s="39">
        <f t="shared" si="10"/>
        <v>49586.62</v>
      </c>
      <c r="T120" s="39">
        <f t="shared" si="11"/>
        <v>53898.5</v>
      </c>
    </row>
    <row r="121" spans="1:20" ht="19.5" customHeight="1" thickBot="1">
      <c r="A121" s="29" t="s">
        <v>177</v>
      </c>
      <c r="B121" s="30">
        <v>205</v>
      </c>
      <c r="C121" s="30">
        <v>16</v>
      </c>
      <c r="D121" s="31">
        <v>36</v>
      </c>
      <c r="E121" s="31">
        <f t="shared" si="13"/>
        <v>389</v>
      </c>
      <c r="F121" s="30">
        <v>425</v>
      </c>
      <c r="G121" s="30">
        <v>170</v>
      </c>
      <c r="H121" s="30">
        <f t="shared" si="14"/>
        <v>595</v>
      </c>
      <c r="I121" s="30" t="s">
        <v>144</v>
      </c>
      <c r="J121" s="30" t="s">
        <v>174</v>
      </c>
      <c r="K121" s="121">
        <f t="shared" si="17"/>
        <v>58337.200000000004</v>
      </c>
      <c r="L121" s="138">
        <v>63410</v>
      </c>
      <c r="M121" s="149">
        <v>92200</v>
      </c>
      <c r="N121" s="41">
        <f t="shared" si="16"/>
        <v>5072.799999999996</v>
      </c>
      <c r="O121" s="10"/>
      <c r="P121" s="10"/>
      <c r="Q121" s="10"/>
      <c r="R121" s="19"/>
      <c r="S121" s="39">
        <f t="shared" si="10"/>
        <v>49586.62</v>
      </c>
      <c r="T121" s="39">
        <f t="shared" si="11"/>
        <v>53898.5</v>
      </c>
    </row>
    <row r="122" spans="1:20" ht="19.5" customHeight="1" thickBot="1">
      <c r="A122" s="72" t="s">
        <v>145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1"/>
      <c r="N122" s="10"/>
      <c r="O122" s="10"/>
      <c r="P122" s="10"/>
      <c r="Q122" s="10"/>
      <c r="R122" s="19"/>
      <c r="S122" s="39"/>
      <c r="T122" s="39"/>
    </row>
    <row r="123" spans="1:20" ht="19.5" customHeight="1">
      <c r="A123" s="36" t="s">
        <v>146</v>
      </c>
      <c r="B123" s="21">
        <v>38</v>
      </c>
      <c r="C123" s="21">
        <v>44</v>
      </c>
      <c r="D123" s="22">
        <v>28.5</v>
      </c>
      <c r="E123" s="22">
        <f>F123-D123</f>
        <v>149.5</v>
      </c>
      <c r="F123" s="21">
        <v>178</v>
      </c>
      <c r="G123" s="21">
        <v>69</v>
      </c>
      <c r="H123" s="21">
        <f>F123+G123</f>
        <v>247</v>
      </c>
      <c r="I123" s="21" t="s">
        <v>40</v>
      </c>
      <c r="J123" s="21" t="s">
        <v>41</v>
      </c>
      <c r="K123" s="122">
        <v>49070</v>
      </c>
      <c r="L123" s="122">
        <v>51770</v>
      </c>
      <c r="M123" s="139">
        <v>66990</v>
      </c>
      <c r="N123" s="42"/>
      <c r="O123" s="10"/>
      <c r="P123" s="10"/>
      <c r="Q123" s="10"/>
      <c r="R123" s="19"/>
      <c r="S123" s="39">
        <f t="shared" si="10"/>
        <v>41709.5</v>
      </c>
      <c r="T123" s="39">
        <f t="shared" si="11"/>
        <v>44004.5</v>
      </c>
    </row>
    <row r="124" spans="1:20" ht="19.5" customHeight="1">
      <c r="A124" s="37" t="s">
        <v>147</v>
      </c>
      <c r="B124" s="25">
        <v>38</v>
      </c>
      <c r="C124" s="25">
        <v>66</v>
      </c>
      <c r="D124" s="26">
        <v>33.4</v>
      </c>
      <c r="E124" s="26">
        <f aca="true" t="shared" si="18" ref="E124:E140">F124-D124</f>
        <v>164.6</v>
      </c>
      <c r="F124" s="25">
        <v>198</v>
      </c>
      <c r="G124" s="25">
        <v>122</v>
      </c>
      <c r="H124" s="25">
        <f aca="true" t="shared" si="19" ref="H124:H140">F124+G124</f>
        <v>320</v>
      </c>
      <c r="I124" s="25" t="s">
        <v>37</v>
      </c>
      <c r="J124" s="25" t="s">
        <v>38</v>
      </c>
      <c r="K124" s="107">
        <v>52600</v>
      </c>
      <c r="L124" s="107">
        <v>55400</v>
      </c>
      <c r="M124" s="128">
        <v>77815</v>
      </c>
      <c r="N124" s="42"/>
      <c r="O124" s="10"/>
      <c r="P124" s="10"/>
      <c r="Q124" s="10"/>
      <c r="R124" s="19"/>
      <c r="S124" s="39">
        <f t="shared" si="10"/>
        <v>44710</v>
      </c>
      <c r="T124" s="39">
        <f t="shared" si="11"/>
        <v>47090</v>
      </c>
    </row>
    <row r="125" spans="1:20" ht="19.5" customHeight="1">
      <c r="A125" s="37" t="s">
        <v>148</v>
      </c>
      <c r="B125" s="25">
        <v>38</v>
      </c>
      <c r="C125" s="25">
        <v>88</v>
      </c>
      <c r="D125" s="26">
        <v>33.4</v>
      </c>
      <c r="E125" s="26">
        <f t="shared" si="18"/>
        <v>185.6</v>
      </c>
      <c r="F125" s="25">
        <v>219</v>
      </c>
      <c r="G125" s="25">
        <v>133</v>
      </c>
      <c r="H125" s="25">
        <f t="shared" si="19"/>
        <v>352</v>
      </c>
      <c r="I125" s="25" t="s">
        <v>48</v>
      </c>
      <c r="J125" s="25" t="s">
        <v>49</v>
      </c>
      <c r="K125" s="107">
        <v>56000</v>
      </c>
      <c r="L125" s="107">
        <v>59000</v>
      </c>
      <c r="M125" s="128">
        <v>83911</v>
      </c>
      <c r="N125" s="42"/>
      <c r="O125" s="10"/>
      <c r="P125" s="10"/>
      <c r="Q125" s="10"/>
      <c r="R125" s="19"/>
      <c r="S125" s="39">
        <f t="shared" si="10"/>
        <v>47600</v>
      </c>
      <c r="T125" s="39">
        <f t="shared" si="11"/>
        <v>50150</v>
      </c>
    </row>
    <row r="126" spans="1:20" ht="19.5" customHeight="1">
      <c r="A126" s="37" t="s">
        <v>149</v>
      </c>
      <c r="B126" s="25">
        <v>38</v>
      </c>
      <c r="C126" s="25">
        <v>110</v>
      </c>
      <c r="D126" s="26">
        <v>35.7</v>
      </c>
      <c r="E126" s="26">
        <f t="shared" si="18"/>
        <v>203.3</v>
      </c>
      <c r="F126" s="25">
        <v>239</v>
      </c>
      <c r="G126" s="25">
        <v>160</v>
      </c>
      <c r="H126" s="25">
        <f t="shared" si="19"/>
        <v>399</v>
      </c>
      <c r="I126" s="25" t="s">
        <v>98</v>
      </c>
      <c r="J126" s="25" t="s">
        <v>99</v>
      </c>
      <c r="K126" s="107">
        <v>59900</v>
      </c>
      <c r="L126" s="107">
        <v>63100</v>
      </c>
      <c r="M126" s="128">
        <v>97730</v>
      </c>
      <c r="N126" s="42"/>
      <c r="O126" s="10"/>
      <c r="P126" s="10"/>
      <c r="Q126" s="10"/>
      <c r="R126" s="19"/>
      <c r="S126" s="39">
        <f t="shared" si="10"/>
        <v>50915</v>
      </c>
      <c r="T126" s="39">
        <f t="shared" si="11"/>
        <v>53635</v>
      </c>
    </row>
    <row r="127" spans="1:20" ht="19.5" customHeight="1">
      <c r="A127" s="37" t="s">
        <v>150</v>
      </c>
      <c r="B127" s="25">
        <v>38</v>
      </c>
      <c r="C127" s="25">
        <v>132</v>
      </c>
      <c r="D127" s="26">
        <v>39</v>
      </c>
      <c r="E127" s="26">
        <f t="shared" si="18"/>
        <v>220</v>
      </c>
      <c r="F127" s="25">
        <v>259</v>
      </c>
      <c r="G127" s="25">
        <v>180</v>
      </c>
      <c r="H127" s="25">
        <f t="shared" si="19"/>
        <v>439</v>
      </c>
      <c r="I127" s="25" t="s">
        <v>45</v>
      </c>
      <c r="J127" s="25" t="s">
        <v>46</v>
      </c>
      <c r="K127" s="107">
        <v>65000</v>
      </c>
      <c r="L127" s="107">
        <v>68400</v>
      </c>
      <c r="M127" s="128">
        <v>104131</v>
      </c>
      <c r="N127" s="42"/>
      <c r="O127" s="10"/>
      <c r="P127" s="10"/>
      <c r="Q127" s="10"/>
      <c r="R127" s="19"/>
      <c r="S127" s="39">
        <f t="shared" si="10"/>
        <v>55250</v>
      </c>
      <c r="T127" s="39">
        <f t="shared" si="11"/>
        <v>58140</v>
      </c>
    </row>
    <row r="128" spans="1:20" ht="19.5" customHeight="1">
      <c r="A128" s="37" t="s">
        <v>151</v>
      </c>
      <c r="B128" s="25">
        <v>38</v>
      </c>
      <c r="C128" s="25">
        <v>154</v>
      </c>
      <c r="D128" s="26">
        <v>43</v>
      </c>
      <c r="E128" s="26">
        <f t="shared" si="18"/>
        <v>237</v>
      </c>
      <c r="F128" s="25">
        <v>280</v>
      </c>
      <c r="G128" s="25">
        <v>180</v>
      </c>
      <c r="H128" s="25">
        <f t="shared" si="19"/>
        <v>460</v>
      </c>
      <c r="I128" s="25" t="s">
        <v>45</v>
      </c>
      <c r="J128" s="25" t="s">
        <v>46</v>
      </c>
      <c r="K128" s="107">
        <v>71500</v>
      </c>
      <c r="L128" s="107">
        <v>75200</v>
      </c>
      <c r="M128" s="128">
        <v>110778</v>
      </c>
      <c r="N128" s="42"/>
      <c r="O128" s="10"/>
      <c r="P128" s="10"/>
      <c r="Q128" s="10"/>
      <c r="R128" s="19"/>
      <c r="S128" s="39">
        <f t="shared" si="10"/>
        <v>60775</v>
      </c>
      <c r="T128" s="39">
        <f t="shared" si="11"/>
        <v>63920</v>
      </c>
    </row>
    <row r="129" spans="1:20" ht="19.5" customHeight="1">
      <c r="A129" s="37" t="s">
        <v>152</v>
      </c>
      <c r="B129" s="25">
        <v>38</v>
      </c>
      <c r="C129" s="25">
        <v>176</v>
      </c>
      <c r="D129" s="26">
        <v>44.6</v>
      </c>
      <c r="E129" s="26">
        <f t="shared" si="18"/>
        <v>255.4</v>
      </c>
      <c r="F129" s="25">
        <v>300</v>
      </c>
      <c r="G129" s="25">
        <v>180</v>
      </c>
      <c r="H129" s="25">
        <f t="shared" si="19"/>
        <v>480</v>
      </c>
      <c r="I129" s="25" t="s">
        <v>45</v>
      </c>
      <c r="J129" s="25" t="s">
        <v>46</v>
      </c>
      <c r="K129" s="107">
        <v>75300</v>
      </c>
      <c r="L129" s="107">
        <v>79200</v>
      </c>
      <c r="M129" s="128">
        <v>114688</v>
      </c>
      <c r="N129" s="42"/>
      <c r="O129" s="10"/>
      <c r="P129" s="10"/>
      <c r="Q129" s="10"/>
      <c r="R129" s="19"/>
      <c r="S129" s="39">
        <f t="shared" si="10"/>
        <v>64005</v>
      </c>
      <c r="T129" s="39">
        <f t="shared" si="11"/>
        <v>67320</v>
      </c>
    </row>
    <row r="130" spans="1:20" ht="19.5" customHeight="1">
      <c r="A130" s="37" t="s">
        <v>153</v>
      </c>
      <c r="B130" s="25">
        <v>38</v>
      </c>
      <c r="C130" s="25">
        <v>198</v>
      </c>
      <c r="D130" s="26">
        <v>49</v>
      </c>
      <c r="E130" s="26">
        <f t="shared" si="18"/>
        <v>272</v>
      </c>
      <c r="F130" s="25">
        <v>321</v>
      </c>
      <c r="G130" s="25">
        <v>230</v>
      </c>
      <c r="H130" s="25">
        <f t="shared" si="19"/>
        <v>551</v>
      </c>
      <c r="I130" s="25" t="s">
        <v>94</v>
      </c>
      <c r="J130" s="25" t="s">
        <v>95</v>
      </c>
      <c r="K130" s="107">
        <v>82100</v>
      </c>
      <c r="L130" s="107">
        <v>86300</v>
      </c>
      <c r="M130" s="128">
        <v>135433</v>
      </c>
      <c r="N130" s="42"/>
      <c r="O130" s="10"/>
      <c r="P130" s="10"/>
      <c r="Q130" s="10"/>
      <c r="R130" s="19"/>
      <c r="S130" s="39">
        <f t="shared" si="10"/>
        <v>69785</v>
      </c>
      <c r="T130" s="39">
        <f t="shared" si="11"/>
        <v>73355</v>
      </c>
    </row>
    <row r="131" spans="1:20" ht="19.5" customHeight="1">
      <c r="A131" s="37" t="s">
        <v>154</v>
      </c>
      <c r="B131" s="25">
        <v>38</v>
      </c>
      <c r="C131" s="25">
        <v>220</v>
      </c>
      <c r="D131" s="26">
        <v>51.5</v>
      </c>
      <c r="E131" s="26">
        <f t="shared" si="18"/>
        <v>289.5</v>
      </c>
      <c r="F131" s="25">
        <v>341</v>
      </c>
      <c r="G131" s="25">
        <v>255</v>
      </c>
      <c r="H131" s="25">
        <f t="shared" si="19"/>
        <v>596</v>
      </c>
      <c r="I131" s="25" t="s">
        <v>155</v>
      </c>
      <c r="J131" s="25" t="s">
        <v>156</v>
      </c>
      <c r="K131" s="107">
        <v>88400</v>
      </c>
      <c r="L131" s="107">
        <v>92900</v>
      </c>
      <c r="M131" s="128">
        <v>147580</v>
      </c>
      <c r="N131" s="42"/>
      <c r="O131" s="10"/>
      <c r="P131" s="10"/>
      <c r="Q131" s="10"/>
      <c r="R131" s="19"/>
      <c r="S131" s="39">
        <f t="shared" si="10"/>
        <v>75140</v>
      </c>
      <c r="T131" s="39">
        <f t="shared" si="11"/>
        <v>78965</v>
      </c>
    </row>
    <row r="132" spans="1:20" ht="19.5" customHeight="1">
      <c r="A132" s="37" t="s">
        <v>157</v>
      </c>
      <c r="B132" s="25">
        <v>13</v>
      </c>
      <c r="C132" s="25">
        <v>70</v>
      </c>
      <c r="D132" s="26">
        <v>27.9</v>
      </c>
      <c r="E132" s="26">
        <f t="shared" si="18"/>
        <v>151.1</v>
      </c>
      <c r="F132" s="25">
        <v>179</v>
      </c>
      <c r="G132" s="25">
        <v>69</v>
      </c>
      <c r="H132" s="25">
        <f t="shared" si="19"/>
        <v>248</v>
      </c>
      <c r="I132" s="25" t="s">
        <v>40</v>
      </c>
      <c r="J132" s="25" t="s">
        <v>41</v>
      </c>
      <c r="K132" s="107">
        <v>55920</v>
      </c>
      <c r="L132" s="107">
        <v>58920</v>
      </c>
      <c r="M132" s="128">
        <v>73978</v>
      </c>
      <c r="N132" s="42"/>
      <c r="O132" s="10"/>
      <c r="P132" s="10"/>
      <c r="Q132" s="10"/>
      <c r="R132" s="19"/>
      <c r="S132" s="39">
        <f t="shared" si="10"/>
        <v>47532</v>
      </c>
      <c r="T132" s="39">
        <f t="shared" si="11"/>
        <v>50082</v>
      </c>
    </row>
    <row r="133" spans="1:20" ht="19.5" customHeight="1">
      <c r="A133" s="37" t="s">
        <v>158</v>
      </c>
      <c r="B133" s="25">
        <v>13</v>
      </c>
      <c r="C133" s="25">
        <v>105</v>
      </c>
      <c r="D133" s="26">
        <v>29.5</v>
      </c>
      <c r="E133" s="26">
        <f t="shared" si="18"/>
        <v>171.5</v>
      </c>
      <c r="F133" s="25">
        <v>201</v>
      </c>
      <c r="G133" s="25">
        <v>69</v>
      </c>
      <c r="H133" s="25">
        <f t="shared" si="19"/>
        <v>270</v>
      </c>
      <c r="I133" s="25" t="s">
        <v>40</v>
      </c>
      <c r="J133" s="25" t="s">
        <v>41</v>
      </c>
      <c r="K133" s="107">
        <v>62530</v>
      </c>
      <c r="L133" s="107">
        <v>65830</v>
      </c>
      <c r="M133" s="128">
        <v>80733</v>
      </c>
      <c r="N133" s="42"/>
      <c r="O133" s="10"/>
      <c r="P133" s="10"/>
      <c r="Q133" s="10"/>
      <c r="R133" s="19"/>
      <c r="S133" s="39">
        <f t="shared" si="10"/>
        <v>53150.5</v>
      </c>
      <c r="T133" s="39">
        <f t="shared" si="11"/>
        <v>55955.5</v>
      </c>
    </row>
    <row r="134" spans="1:20" ht="19.5" customHeight="1">
      <c r="A134" s="37" t="s">
        <v>159</v>
      </c>
      <c r="B134" s="25">
        <v>13</v>
      </c>
      <c r="C134" s="25">
        <v>140</v>
      </c>
      <c r="D134" s="26">
        <v>32.72</v>
      </c>
      <c r="E134" s="26">
        <f t="shared" si="18"/>
        <v>190.28</v>
      </c>
      <c r="F134" s="25">
        <v>223</v>
      </c>
      <c r="G134" s="25">
        <v>122</v>
      </c>
      <c r="H134" s="25">
        <f t="shared" si="19"/>
        <v>345</v>
      </c>
      <c r="I134" s="25" t="s">
        <v>37</v>
      </c>
      <c r="J134" s="25" t="s">
        <v>38</v>
      </c>
      <c r="K134" s="107">
        <v>69040</v>
      </c>
      <c r="L134" s="107">
        <v>72640</v>
      </c>
      <c r="M134" s="128">
        <v>94667</v>
      </c>
      <c r="N134" s="42"/>
      <c r="O134" s="10"/>
      <c r="P134" s="10"/>
      <c r="Q134" s="10"/>
      <c r="R134" s="19"/>
      <c r="S134" s="39">
        <f t="shared" si="10"/>
        <v>58684</v>
      </c>
      <c r="T134" s="39">
        <f t="shared" si="11"/>
        <v>61744</v>
      </c>
    </row>
    <row r="135" spans="1:20" ht="19.5" customHeight="1">
      <c r="A135" s="37" t="s">
        <v>160</v>
      </c>
      <c r="B135" s="25">
        <v>13</v>
      </c>
      <c r="C135" s="25">
        <v>175</v>
      </c>
      <c r="D135" s="26">
        <v>35</v>
      </c>
      <c r="E135" s="26">
        <f t="shared" si="18"/>
        <v>210</v>
      </c>
      <c r="F135" s="25">
        <v>245</v>
      </c>
      <c r="G135" s="25">
        <v>133</v>
      </c>
      <c r="H135" s="25">
        <f t="shared" si="19"/>
        <v>378</v>
      </c>
      <c r="I135" s="25" t="s">
        <v>48</v>
      </c>
      <c r="J135" s="25" t="s">
        <v>49</v>
      </c>
      <c r="K135" s="107">
        <v>73600</v>
      </c>
      <c r="L135" s="107">
        <v>77400</v>
      </c>
      <c r="M135" s="128">
        <v>101897</v>
      </c>
      <c r="N135" s="42"/>
      <c r="O135" s="10"/>
      <c r="P135" s="10"/>
      <c r="Q135" s="10"/>
      <c r="R135" s="19"/>
      <c r="S135" s="39">
        <f t="shared" si="10"/>
        <v>62560</v>
      </c>
      <c r="T135" s="39">
        <f t="shared" si="11"/>
        <v>65790</v>
      </c>
    </row>
    <row r="136" spans="1:20" ht="19.5" customHeight="1">
      <c r="A136" s="37" t="s">
        <v>161</v>
      </c>
      <c r="B136" s="25">
        <v>13</v>
      </c>
      <c r="C136" s="25">
        <v>210</v>
      </c>
      <c r="D136" s="26">
        <v>36.6</v>
      </c>
      <c r="E136" s="26">
        <f t="shared" si="18"/>
        <v>230.4</v>
      </c>
      <c r="F136" s="25">
        <v>267</v>
      </c>
      <c r="G136" s="25">
        <v>133</v>
      </c>
      <c r="H136" s="25">
        <f t="shared" si="19"/>
        <v>400</v>
      </c>
      <c r="I136" s="25" t="s">
        <v>48</v>
      </c>
      <c r="J136" s="25" t="s">
        <v>49</v>
      </c>
      <c r="K136" s="107">
        <v>78500</v>
      </c>
      <c r="L136" s="107">
        <v>82500</v>
      </c>
      <c r="M136" s="128">
        <v>106882</v>
      </c>
      <c r="N136" s="42"/>
      <c r="O136" s="10"/>
      <c r="P136" s="10"/>
      <c r="Q136" s="10"/>
      <c r="R136" s="19"/>
      <c r="S136" s="39">
        <f t="shared" si="10"/>
        <v>66725</v>
      </c>
      <c r="T136" s="39">
        <f t="shared" si="11"/>
        <v>70125</v>
      </c>
    </row>
    <row r="137" spans="1:20" ht="19.5" customHeight="1">
      <c r="A137" s="37" t="s">
        <v>162</v>
      </c>
      <c r="B137" s="25">
        <v>13</v>
      </c>
      <c r="C137" s="25">
        <v>245</v>
      </c>
      <c r="D137" s="26">
        <v>39.12</v>
      </c>
      <c r="E137" s="26">
        <f t="shared" si="18"/>
        <v>249.88</v>
      </c>
      <c r="F137" s="25">
        <v>289</v>
      </c>
      <c r="G137" s="25">
        <v>160</v>
      </c>
      <c r="H137" s="25">
        <f t="shared" si="19"/>
        <v>449</v>
      </c>
      <c r="I137" s="25" t="s">
        <v>98</v>
      </c>
      <c r="J137" s="25" t="s">
        <v>99</v>
      </c>
      <c r="K137" s="107">
        <v>85130</v>
      </c>
      <c r="L137" s="107">
        <v>89430</v>
      </c>
      <c r="M137" s="128">
        <v>123469</v>
      </c>
      <c r="N137" s="42"/>
      <c r="O137" s="10"/>
      <c r="P137" s="10"/>
      <c r="Q137" s="10"/>
      <c r="R137" s="19"/>
      <c r="S137" s="39">
        <f t="shared" si="10"/>
        <v>72360.5</v>
      </c>
      <c r="T137" s="39">
        <f t="shared" si="11"/>
        <v>76015.5</v>
      </c>
    </row>
    <row r="138" spans="1:20" ht="19.5" customHeight="1">
      <c r="A138" s="37" t="s">
        <v>163</v>
      </c>
      <c r="B138" s="25">
        <v>13</v>
      </c>
      <c r="C138" s="25">
        <v>280</v>
      </c>
      <c r="D138" s="26">
        <v>44.96</v>
      </c>
      <c r="E138" s="26">
        <f t="shared" si="18"/>
        <v>266.04</v>
      </c>
      <c r="F138" s="25">
        <v>311</v>
      </c>
      <c r="G138" s="25">
        <v>180</v>
      </c>
      <c r="H138" s="25">
        <f t="shared" si="19"/>
        <v>491</v>
      </c>
      <c r="I138" s="25" t="s">
        <v>45</v>
      </c>
      <c r="J138" s="25" t="s">
        <v>46</v>
      </c>
      <c r="K138" s="107">
        <v>90700</v>
      </c>
      <c r="L138" s="107">
        <v>95200</v>
      </c>
      <c r="M138" s="128">
        <v>130328</v>
      </c>
      <c r="N138" s="42"/>
      <c r="O138" s="10"/>
      <c r="P138" s="10"/>
      <c r="Q138" s="10"/>
      <c r="R138" s="19"/>
      <c r="S138" s="39">
        <f aca="true" t="shared" si="20" ref="S138:S148">K138*0.85</f>
        <v>77095</v>
      </c>
      <c r="T138" s="39">
        <f aca="true" t="shared" si="21" ref="T138:T148">L138*0.85</f>
        <v>80920</v>
      </c>
    </row>
    <row r="139" spans="1:20" ht="19.5" customHeight="1">
      <c r="A139" s="37" t="s">
        <v>164</v>
      </c>
      <c r="B139" s="25">
        <v>13</v>
      </c>
      <c r="C139" s="25">
        <v>315</v>
      </c>
      <c r="D139" s="26">
        <v>47.23</v>
      </c>
      <c r="E139" s="26">
        <f t="shared" si="18"/>
        <v>285.77</v>
      </c>
      <c r="F139" s="25">
        <v>333</v>
      </c>
      <c r="G139" s="25">
        <v>180</v>
      </c>
      <c r="H139" s="25">
        <f t="shared" si="19"/>
        <v>513</v>
      </c>
      <c r="I139" s="25" t="s">
        <v>45</v>
      </c>
      <c r="J139" s="25" t="s">
        <v>46</v>
      </c>
      <c r="K139" s="107">
        <v>98800</v>
      </c>
      <c r="L139" s="107">
        <v>103700</v>
      </c>
      <c r="M139" s="128">
        <v>138637</v>
      </c>
      <c r="N139" s="42"/>
      <c r="O139" s="10"/>
      <c r="P139" s="10"/>
      <c r="Q139" s="10"/>
      <c r="R139" s="19"/>
      <c r="S139" s="39">
        <f t="shared" si="20"/>
        <v>83980</v>
      </c>
      <c r="T139" s="39">
        <f t="shared" si="21"/>
        <v>88145</v>
      </c>
    </row>
    <row r="140" spans="1:20" ht="19.5" customHeight="1" thickBot="1">
      <c r="A140" s="38" t="s">
        <v>165</v>
      </c>
      <c r="B140" s="30">
        <v>13</v>
      </c>
      <c r="C140" s="30">
        <v>350</v>
      </c>
      <c r="D140" s="31">
        <v>51.5</v>
      </c>
      <c r="E140" s="31">
        <f t="shared" si="18"/>
        <v>303.5</v>
      </c>
      <c r="F140" s="30">
        <v>355</v>
      </c>
      <c r="G140" s="30">
        <v>180</v>
      </c>
      <c r="H140" s="30">
        <f t="shared" si="19"/>
        <v>535</v>
      </c>
      <c r="I140" s="30" t="s">
        <v>45</v>
      </c>
      <c r="J140" s="30" t="s">
        <v>46</v>
      </c>
      <c r="K140" s="114">
        <v>104800</v>
      </c>
      <c r="L140" s="114">
        <v>110000</v>
      </c>
      <c r="M140" s="150">
        <v>144795</v>
      </c>
      <c r="N140" s="42"/>
      <c r="O140" s="10"/>
      <c r="P140" s="10"/>
      <c r="Q140" s="10"/>
      <c r="R140" s="19"/>
      <c r="S140" s="39">
        <f t="shared" si="20"/>
        <v>89080</v>
      </c>
      <c r="T140" s="39">
        <f t="shared" si="21"/>
        <v>93500</v>
      </c>
    </row>
    <row r="141" spans="1:20" ht="19.5" customHeight="1" thickBot="1">
      <c r="A141" s="72" t="s">
        <v>166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4"/>
      <c r="N141" s="10"/>
      <c r="O141" s="10"/>
      <c r="P141" s="10"/>
      <c r="Q141" s="10"/>
      <c r="R141" s="19"/>
      <c r="S141" s="39"/>
      <c r="T141" s="39"/>
    </row>
    <row r="142" spans="1:20" ht="19.5" customHeight="1">
      <c r="A142" s="20" t="s">
        <v>167</v>
      </c>
      <c r="B142" s="21">
        <v>60</v>
      </c>
      <c r="C142" s="21">
        <v>13</v>
      </c>
      <c r="D142" s="22">
        <v>6.57</v>
      </c>
      <c r="E142" s="22">
        <f>F142-D142</f>
        <v>56.43</v>
      </c>
      <c r="F142" s="21">
        <v>63</v>
      </c>
      <c r="G142" s="21">
        <v>32</v>
      </c>
      <c r="H142" s="21">
        <f>F142+G142</f>
        <v>95</v>
      </c>
      <c r="I142" s="21" t="s">
        <v>18</v>
      </c>
      <c r="J142" s="21" t="s">
        <v>19</v>
      </c>
      <c r="K142" s="122">
        <v>17120</v>
      </c>
      <c r="L142" s="122">
        <v>19120</v>
      </c>
      <c r="M142" s="151">
        <v>27200</v>
      </c>
      <c r="N142" s="10"/>
      <c r="O142" s="10"/>
      <c r="P142" s="10"/>
      <c r="Q142" s="10"/>
      <c r="R142" s="19"/>
      <c r="S142" s="39">
        <f t="shared" si="20"/>
        <v>14552</v>
      </c>
      <c r="T142" s="39">
        <f t="shared" si="21"/>
        <v>16252</v>
      </c>
    </row>
    <row r="143" spans="1:20" ht="19.5" customHeight="1" thickBot="1">
      <c r="A143" s="29" t="s">
        <v>167</v>
      </c>
      <c r="B143" s="30">
        <v>36</v>
      </c>
      <c r="C143" s="30">
        <v>17</v>
      </c>
      <c r="D143" s="31">
        <v>6.57</v>
      </c>
      <c r="E143" s="31">
        <f>F143-D143</f>
        <v>56.43</v>
      </c>
      <c r="F143" s="30">
        <v>63</v>
      </c>
      <c r="G143" s="30">
        <v>24</v>
      </c>
      <c r="H143" s="30">
        <f>F143+G143</f>
        <v>87</v>
      </c>
      <c r="I143" s="30" t="s">
        <v>20</v>
      </c>
      <c r="J143" s="30" t="s">
        <v>21</v>
      </c>
      <c r="K143" s="114">
        <v>17120</v>
      </c>
      <c r="L143" s="114">
        <v>19120</v>
      </c>
      <c r="M143" s="145">
        <v>25754</v>
      </c>
      <c r="N143" s="10"/>
      <c r="O143" s="10"/>
      <c r="P143" s="10"/>
      <c r="Q143" s="10"/>
      <c r="R143" s="19"/>
      <c r="S143" s="39">
        <f t="shared" si="20"/>
        <v>14552</v>
      </c>
      <c r="T143" s="39">
        <f t="shared" si="21"/>
        <v>16252</v>
      </c>
    </row>
    <row r="144" spans="1:20" ht="19.5" customHeight="1" thickBot="1">
      <c r="A144" s="87" t="s">
        <v>256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9"/>
      <c r="N144" s="10"/>
      <c r="O144" s="10"/>
      <c r="P144" s="10"/>
      <c r="Q144" s="10"/>
      <c r="R144" s="19"/>
      <c r="S144" s="39"/>
      <c r="T144" s="39"/>
    </row>
    <row r="145" spans="1:22" s="1" customFormat="1" ht="19.5" customHeight="1">
      <c r="A145" s="36" t="s">
        <v>252</v>
      </c>
      <c r="B145" s="21">
        <v>25</v>
      </c>
      <c r="C145" s="21">
        <v>32</v>
      </c>
      <c r="D145" s="21">
        <v>10</v>
      </c>
      <c r="E145" s="21">
        <v>90</v>
      </c>
      <c r="F145" s="21">
        <f>D145+E145</f>
        <v>100</v>
      </c>
      <c r="G145" s="21">
        <v>32</v>
      </c>
      <c r="H145" s="21">
        <f>F145+G145</f>
        <v>132</v>
      </c>
      <c r="I145" s="21" t="s">
        <v>18</v>
      </c>
      <c r="J145" s="21" t="s">
        <v>19</v>
      </c>
      <c r="K145" s="123">
        <v>25000</v>
      </c>
      <c r="L145" s="123">
        <v>26000</v>
      </c>
      <c r="M145" s="152">
        <v>33640</v>
      </c>
      <c r="N145" s="10"/>
      <c r="O145" s="10"/>
      <c r="P145" s="10"/>
      <c r="Q145" s="10"/>
      <c r="R145" s="19"/>
      <c r="S145" s="39">
        <f t="shared" si="20"/>
        <v>21250</v>
      </c>
      <c r="T145" s="39">
        <f t="shared" si="21"/>
        <v>22100</v>
      </c>
      <c r="V145" s="7"/>
    </row>
    <row r="146" spans="1:22" s="1" customFormat="1" ht="19.5" customHeight="1">
      <c r="A146" s="37" t="s">
        <v>253</v>
      </c>
      <c r="B146" s="25">
        <v>25</v>
      </c>
      <c r="C146" s="25">
        <v>32</v>
      </c>
      <c r="D146" s="25">
        <v>10</v>
      </c>
      <c r="E146" s="25">
        <v>90</v>
      </c>
      <c r="F146" s="25">
        <f>D146+E146</f>
        <v>100</v>
      </c>
      <c r="G146" s="25">
        <v>57</v>
      </c>
      <c r="H146" s="25">
        <f>F146+G146</f>
        <v>157</v>
      </c>
      <c r="I146" s="25" t="s">
        <v>128</v>
      </c>
      <c r="J146" s="25" t="s">
        <v>25</v>
      </c>
      <c r="K146" s="124">
        <v>25000</v>
      </c>
      <c r="L146" s="124">
        <v>26000</v>
      </c>
      <c r="M146" s="153">
        <v>37150</v>
      </c>
      <c r="N146" s="10"/>
      <c r="O146" s="10"/>
      <c r="P146" s="10"/>
      <c r="Q146" s="10"/>
      <c r="R146" s="19"/>
      <c r="S146" s="39">
        <f t="shared" si="20"/>
        <v>21250</v>
      </c>
      <c r="T146" s="39">
        <f t="shared" si="21"/>
        <v>22100</v>
      </c>
      <c r="V146" s="7"/>
    </row>
    <row r="147" spans="1:22" s="1" customFormat="1" ht="19.5" customHeight="1">
      <c r="A147" s="37" t="s">
        <v>254</v>
      </c>
      <c r="B147" s="25">
        <v>6.3</v>
      </c>
      <c r="C147" s="25">
        <v>32</v>
      </c>
      <c r="D147" s="25">
        <v>10</v>
      </c>
      <c r="E147" s="25">
        <v>90</v>
      </c>
      <c r="F147" s="25">
        <f>D147+E147</f>
        <v>100</v>
      </c>
      <c r="G147" s="25">
        <v>32</v>
      </c>
      <c r="H147" s="25">
        <f>F147+G147</f>
        <v>132</v>
      </c>
      <c r="I147" s="25" t="s">
        <v>18</v>
      </c>
      <c r="J147" s="25" t="s">
        <v>19</v>
      </c>
      <c r="K147" s="124">
        <v>25000</v>
      </c>
      <c r="L147" s="124">
        <v>26000</v>
      </c>
      <c r="M147" s="153">
        <v>33640</v>
      </c>
      <c r="N147" s="10"/>
      <c r="O147" s="10"/>
      <c r="P147" s="10"/>
      <c r="Q147" s="10"/>
      <c r="R147" s="19"/>
      <c r="S147" s="39">
        <f t="shared" si="20"/>
        <v>21250</v>
      </c>
      <c r="T147" s="39">
        <f t="shared" si="21"/>
        <v>22100</v>
      </c>
      <c r="V147" s="7"/>
    </row>
    <row r="148" spans="1:22" s="1" customFormat="1" ht="19.5" customHeight="1" thickBot="1">
      <c r="A148" s="38" t="s">
        <v>255</v>
      </c>
      <c r="B148" s="30">
        <v>12.5</v>
      </c>
      <c r="C148" s="30">
        <v>32</v>
      </c>
      <c r="D148" s="30">
        <v>10</v>
      </c>
      <c r="E148" s="30">
        <v>90</v>
      </c>
      <c r="F148" s="30">
        <f>D148+E148</f>
        <v>100</v>
      </c>
      <c r="G148" s="30">
        <v>24</v>
      </c>
      <c r="H148" s="30">
        <f>F148+G148</f>
        <v>124</v>
      </c>
      <c r="I148" s="30" t="s">
        <v>20</v>
      </c>
      <c r="J148" s="30" t="s">
        <v>21</v>
      </c>
      <c r="K148" s="125">
        <v>25000</v>
      </c>
      <c r="L148" s="125">
        <v>26000</v>
      </c>
      <c r="M148" s="154">
        <v>31935</v>
      </c>
      <c r="N148" s="10"/>
      <c r="O148" s="10"/>
      <c r="P148" s="10"/>
      <c r="Q148" s="10"/>
      <c r="R148" s="19"/>
      <c r="S148" s="39">
        <f t="shared" si="20"/>
        <v>21250</v>
      </c>
      <c r="T148" s="39">
        <f t="shared" si="21"/>
        <v>22100</v>
      </c>
      <c r="V148" s="7"/>
    </row>
    <row r="149" spans="1:20" ht="19.5" customHeight="1">
      <c r="A149" s="69" t="s">
        <v>168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1"/>
      <c r="N149" s="10"/>
      <c r="O149" s="10"/>
      <c r="P149" s="10"/>
      <c r="Q149" s="10"/>
      <c r="R149" s="19"/>
      <c r="S149" s="39"/>
      <c r="T149" s="39"/>
    </row>
    <row r="150" spans="1:20" ht="18.75">
      <c r="A150" s="66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8"/>
      <c r="N150" s="10"/>
      <c r="O150" s="10"/>
      <c r="P150" s="10"/>
      <c r="Q150" s="10"/>
      <c r="R150" s="19"/>
      <c r="S150" s="39"/>
      <c r="T150" s="39"/>
    </row>
    <row r="151" spans="1:20" ht="18.75">
      <c r="A151" s="61" t="s">
        <v>207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3"/>
      <c r="N151" s="10"/>
      <c r="O151" s="10"/>
      <c r="P151" s="10"/>
      <c r="Q151" s="10"/>
      <c r="R151" s="19"/>
      <c r="S151" s="39"/>
      <c r="T151" s="39"/>
    </row>
    <row r="152" spans="1:20" ht="18.75">
      <c r="A152" s="24"/>
      <c r="B152" s="43"/>
      <c r="C152" s="43"/>
      <c r="D152" s="44"/>
      <c r="E152" s="43"/>
      <c r="F152" s="43"/>
      <c r="G152" s="43"/>
      <c r="H152" s="43"/>
      <c r="I152" s="45"/>
      <c r="J152" s="43"/>
      <c r="K152" s="27"/>
      <c r="L152" s="27"/>
      <c r="M152" s="28"/>
      <c r="N152" s="10"/>
      <c r="O152" s="10"/>
      <c r="P152" s="10"/>
      <c r="Q152" s="10"/>
      <c r="R152" s="19"/>
      <c r="S152" s="39"/>
      <c r="T152" s="39"/>
    </row>
    <row r="153" spans="1:20" ht="18.75">
      <c r="A153" s="61" t="s">
        <v>208</v>
      </c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5"/>
      <c r="N153" s="10"/>
      <c r="O153" s="10"/>
      <c r="P153" s="10"/>
      <c r="Q153" s="10"/>
      <c r="R153" s="19"/>
      <c r="S153" s="39"/>
      <c r="T153" s="39"/>
    </row>
    <row r="154" spans="1:20" ht="18.75">
      <c r="A154" s="66" t="s">
        <v>209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8"/>
      <c r="N154" s="10"/>
      <c r="O154" s="10"/>
      <c r="P154" s="10"/>
      <c r="Q154" s="10"/>
      <c r="R154" s="19"/>
      <c r="S154" s="39"/>
      <c r="T154" s="39"/>
    </row>
    <row r="155" spans="1:20" ht="18.75">
      <c r="A155" s="61" t="s">
        <v>240</v>
      </c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3"/>
      <c r="N155" s="10"/>
      <c r="O155" s="10"/>
      <c r="P155" s="10"/>
      <c r="Q155" s="10"/>
      <c r="R155" s="19"/>
      <c r="S155" s="39"/>
      <c r="T155" s="39"/>
    </row>
    <row r="156" spans="1:20" ht="18.75">
      <c r="A156" s="61" t="s">
        <v>241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3"/>
      <c r="N156" s="10"/>
      <c r="O156" s="10"/>
      <c r="P156" s="10"/>
      <c r="Q156" s="10"/>
      <c r="R156" s="19"/>
      <c r="S156" s="39"/>
      <c r="T156" s="39"/>
    </row>
    <row r="157" spans="1:20" ht="18.75">
      <c r="A157" s="61" t="s">
        <v>239</v>
      </c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3"/>
      <c r="N157" s="10"/>
      <c r="O157" s="10"/>
      <c r="P157" s="10"/>
      <c r="Q157" s="10"/>
      <c r="R157" s="19"/>
      <c r="S157" s="39"/>
      <c r="T157" s="39"/>
    </row>
    <row r="158" spans="1:20" ht="18.75">
      <c r="A158" s="24"/>
      <c r="B158" s="43"/>
      <c r="C158" s="43"/>
      <c r="D158" s="44"/>
      <c r="E158" s="43"/>
      <c r="F158" s="43"/>
      <c r="G158" s="43"/>
      <c r="H158" s="43"/>
      <c r="I158" s="45"/>
      <c r="J158" s="43"/>
      <c r="K158" s="27"/>
      <c r="L158" s="27"/>
      <c r="M158" s="28"/>
      <c r="N158" s="10"/>
      <c r="O158" s="10"/>
      <c r="P158" s="10"/>
      <c r="Q158" s="10"/>
      <c r="R158" s="19"/>
      <c r="S158" s="39"/>
      <c r="T158" s="39"/>
    </row>
    <row r="159" spans="1:20" ht="18.75">
      <c r="A159" s="61" t="s">
        <v>210</v>
      </c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3"/>
      <c r="N159" s="10"/>
      <c r="O159" s="10"/>
      <c r="P159" s="10"/>
      <c r="Q159" s="10"/>
      <c r="R159" s="19"/>
      <c r="S159" s="39"/>
      <c r="T159" s="39"/>
    </row>
    <row r="160" spans="1:20" ht="18.75">
      <c r="A160" s="61" t="s">
        <v>211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3"/>
      <c r="N160" s="10"/>
      <c r="O160" s="10"/>
      <c r="P160" s="10"/>
      <c r="Q160" s="10"/>
      <c r="R160" s="19"/>
      <c r="S160" s="39"/>
      <c r="T160" s="39"/>
    </row>
    <row r="161" spans="1:20" ht="18.75">
      <c r="A161" s="46"/>
      <c r="B161" s="25"/>
      <c r="C161" s="25"/>
      <c r="D161" s="26"/>
      <c r="E161" s="25"/>
      <c r="F161" s="25"/>
      <c r="G161" s="25"/>
      <c r="H161" s="25"/>
      <c r="I161" s="47"/>
      <c r="J161" s="25"/>
      <c r="K161" s="27"/>
      <c r="L161" s="27"/>
      <c r="M161" s="28"/>
      <c r="N161" s="10"/>
      <c r="O161" s="10"/>
      <c r="P161" s="10"/>
      <c r="Q161" s="10"/>
      <c r="R161" s="19"/>
      <c r="S161" s="39"/>
      <c r="T161" s="39"/>
    </row>
    <row r="162" spans="1:20" ht="18.75">
      <c r="A162" s="61" t="s">
        <v>266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3"/>
      <c r="N162" s="10"/>
      <c r="O162" s="10"/>
      <c r="P162" s="10"/>
      <c r="Q162" s="10"/>
      <c r="R162" s="19"/>
      <c r="S162" s="39"/>
      <c r="T162" s="39"/>
    </row>
    <row r="163" spans="1:20" ht="19.5" thickBot="1">
      <c r="A163" s="48"/>
      <c r="B163" s="30"/>
      <c r="C163" s="30"/>
      <c r="D163" s="31"/>
      <c r="E163" s="30"/>
      <c r="F163" s="30"/>
      <c r="G163" s="30"/>
      <c r="H163" s="30"/>
      <c r="I163" s="49"/>
      <c r="J163" s="30"/>
      <c r="K163" s="32"/>
      <c r="L163" s="32"/>
      <c r="M163" s="33"/>
      <c r="N163" s="10"/>
      <c r="O163" s="10"/>
      <c r="P163" s="10"/>
      <c r="Q163" s="10"/>
      <c r="R163" s="19"/>
      <c r="S163" s="39"/>
      <c r="T163" s="39"/>
    </row>
    <row r="164" spans="1:20" ht="19.5" thickBot="1">
      <c r="A164" s="72" t="s">
        <v>212</v>
      </c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4"/>
      <c r="N164" s="10"/>
      <c r="O164" s="10"/>
      <c r="P164" s="10"/>
      <c r="Q164" s="10"/>
      <c r="R164" s="19"/>
      <c r="S164" s="39"/>
      <c r="T164" s="39"/>
    </row>
    <row r="165" spans="1:20" ht="37.5">
      <c r="A165" s="75" t="s">
        <v>213</v>
      </c>
      <c r="B165" s="76"/>
      <c r="C165" s="77"/>
      <c r="D165" s="50"/>
      <c r="E165" s="60"/>
      <c r="F165" s="78" t="s">
        <v>214</v>
      </c>
      <c r="G165" s="70"/>
      <c r="H165" s="79"/>
      <c r="I165" s="51" t="s">
        <v>215</v>
      </c>
      <c r="J165" s="51" t="s">
        <v>216</v>
      </c>
      <c r="K165" s="34"/>
      <c r="L165" s="34"/>
      <c r="M165" s="35"/>
      <c r="N165" s="10"/>
      <c r="O165" s="10"/>
      <c r="P165" s="10"/>
      <c r="Q165" s="10"/>
      <c r="R165" s="19"/>
      <c r="S165" s="39"/>
      <c r="T165" s="39"/>
    </row>
    <row r="166" spans="1:20" ht="18.75">
      <c r="A166" s="61" t="s">
        <v>217</v>
      </c>
      <c r="B166" s="62"/>
      <c r="C166" s="80"/>
      <c r="D166" s="52"/>
      <c r="E166" s="59"/>
      <c r="F166" s="81">
        <v>56</v>
      </c>
      <c r="G166" s="82"/>
      <c r="H166" s="83"/>
      <c r="I166" s="53">
        <v>120</v>
      </c>
      <c r="J166" s="84">
        <f>F166*I166</f>
        <v>6720</v>
      </c>
      <c r="K166" s="85"/>
      <c r="L166" s="84"/>
      <c r="M166" s="86"/>
      <c r="N166" s="10"/>
      <c r="O166" s="10"/>
      <c r="P166" s="10"/>
      <c r="Q166" s="10"/>
      <c r="R166" s="19"/>
      <c r="S166" s="39">
        <f>J166*0.85</f>
        <v>5712</v>
      </c>
      <c r="T166" s="39"/>
    </row>
    <row r="167" spans="1:20" ht="18.75">
      <c r="A167" s="61" t="s">
        <v>218</v>
      </c>
      <c r="B167" s="62"/>
      <c r="C167" s="80"/>
      <c r="D167" s="52"/>
      <c r="E167" s="59"/>
      <c r="F167" s="81">
        <v>60</v>
      </c>
      <c r="G167" s="82"/>
      <c r="H167" s="83"/>
      <c r="I167" s="53">
        <v>120</v>
      </c>
      <c r="J167" s="84">
        <f aca="true" t="shared" si="22" ref="J167:J187">F167*I167</f>
        <v>7200</v>
      </c>
      <c r="K167" s="85"/>
      <c r="L167" s="84"/>
      <c r="M167" s="86"/>
      <c r="N167" s="10"/>
      <c r="O167" s="10"/>
      <c r="P167" s="10"/>
      <c r="Q167" s="10"/>
      <c r="R167" s="19"/>
      <c r="S167" s="39">
        <f aca="true" t="shared" si="23" ref="S167:S187">J167*0.85</f>
        <v>6120</v>
      </c>
      <c r="T167" s="39"/>
    </row>
    <row r="168" spans="1:20" ht="18.75">
      <c r="A168" s="61" t="s">
        <v>219</v>
      </c>
      <c r="B168" s="62"/>
      <c r="C168" s="80"/>
      <c r="D168" s="52"/>
      <c r="E168" s="59"/>
      <c r="F168" s="81">
        <v>50</v>
      </c>
      <c r="G168" s="82"/>
      <c r="H168" s="83"/>
      <c r="I168" s="53">
        <v>120</v>
      </c>
      <c r="J168" s="84">
        <f t="shared" si="22"/>
        <v>6000</v>
      </c>
      <c r="K168" s="85"/>
      <c r="L168" s="84"/>
      <c r="M168" s="86"/>
      <c r="N168" s="10"/>
      <c r="O168" s="10"/>
      <c r="P168" s="10"/>
      <c r="Q168" s="10"/>
      <c r="R168" s="19"/>
      <c r="S168" s="39">
        <f t="shared" si="23"/>
        <v>5100</v>
      </c>
      <c r="T168" s="39"/>
    </row>
    <row r="169" spans="1:20" ht="18.75">
      <c r="A169" s="61" t="s">
        <v>220</v>
      </c>
      <c r="B169" s="62"/>
      <c r="C169" s="80"/>
      <c r="D169" s="52"/>
      <c r="E169" s="59"/>
      <c r="F169" s="81">
        <v>39</v>
      </c>
      <c r="G169" s="82"/>
      <c r="H169" s="83"/>
      <c r="I169" s="53">
        <v>120</v>
      </c>
      <c r="J169" s="84">
        <f t="shared" si="22"/>
        <v>4680</v>
      </c>
      <c r="K169" s="85"/>
      <c r="L169" s="84"/>
      <c r="M169" s="86"/>
      <c r="N169" s="10"/>
      <c r="O169" s="10"/>
      <c r="P169" s="10"/>
      <c r="Q169" s="10"/>
      <c r="R169" s="19"/>
      <c r="S169" s="39">
        <f t="shared" si="23"/>
        <v>3978</v>
      </c>
      <c r="T169" s="39"/>
    </row>
    <row r="170" spans="1:20" ht="18.75">
      <c r="A170" s="61" t="s">
        <v>221</v>
      </c>
      <c r="B170" s="62"/>
      <c r="C170" s="80"/>
      <c r="D170" s="52"/>
      <c r="E170" s="59"/>
      <c r="F170" s="81">
        <v>22</v>
      </c>
      <c r="G170" s="82"/>
      <c r="H170" s="83"/>
      <c r="I170" s="53">
        <v>120</v>
      </c>
      <c r="J170" s="84">
        <f t="shared" si="22"/>
        <v>2640</v>
      </c>
      <c r="K170" s="85"/>
      <c r="L170" s="84"/>
      <c r="M170" s="86"/>
      <c r="N170" s="10"/>
      <c r="O170" s="10"/>
      <c r="P170" s="10"/>
      <c r="Q170" s="10"/>
      <c r="R170" s="19"/>
      <c r="S170" s="39">
        <f t="shared" si="23"/>
        <v>2244</v>
      </c>
      <c r="T170" s="39"/>
    </row>
    <row r="171" spans="1:20" ht="18.75">
      <c r="A171" s="61" t="s">
        <v>222</v>
      </c>
      <c r="B171" s="62"/>
      <c r="C171" s="80"/>
      <c r="D171" s="52"/>
      <c r="E171" s="59"/>
      <c r="F171" s="81">
        <v>16</v>
      </c>
      <c r="G171" s="82"/>
      <c r="H171" s="83"/>
      <c r="I171" s="53">
        <v>120</v>
      </c>
      <c r="J171" s="84">
        <f t="shared" si="22"/>
        <v>1920</v>
      </c>
      <c r="K171" s="85"/>
      <c r="L171" s="84"/>
      <c r="M171" s="86"/>
      <c r="N171" s="10"/>
      <c r="O171" s="10"/>
      <c r="P171" s="10"/>
      <c r="Q171" s="10"/>
      <c r="R171" s="19"/>
      <c r="S171" s="39">
        <f t="shared" si="23"/>
        <v>1632</v>
      </c>
      <c r="T171" s="39"/>
    </row>
    <row r="172" spans="1:20" ht="18.75">
      <c r="A172" s="61" t="s">
        <v>223</v>
      </c>
      <c r="B172" s="62"/>
      <c r="C172" s="80"/>
      <c r="D172" s="52"/>
      <c r="E172" s="59"/>
      <c r="F172" s="81">
        <v>21</v>
      </c>
      <c r="G172" s="82"/>
      <c r="H172" s="83"/>
      <c r="I172" s="53">
        <v>120</v>
      </c>
      <c r="J172" s="84">
        <f t="shared" si="22"/>
        <v>2520</v>
      </c>
      <c r="K172" s="85"/>
      <c r="L172" s="84"/>
      <c r="M172" s="86"/>
      <c r="N172" s="10"/>
      <c r="O172" s="10"/>
      <c r="P172" s="10"/>
      <c r="Q172" s="10"/>
      <c r="R172" s="19"/>
      <c r="S172" s="39">
        <f t="shared" si="23"/>
        <v>2142</v>
      </c>
      <c r="T172" s="39"/>
    </row>
    <row r="173" spans="1:20" ht="18.75">
      <c r="A173" s="61" t="s">
        <v>224</v>
      </c>
      <c r="B173" s="62"/>
      <c r="C173" s="80"/>
      <c r="D173" s="52"/>
      <c r="E173" s="59"/>
      <c r="F173" s="81">
        <v>12</v>
      </c>
      <c r="G173" s="82"/>
      <c r="H173" s="83"/>
      <c r="I173" s="53">
        <v>120</v>
      </c>
      <c r="J173" s="84">
        <f t="shared" si="22"/>
        <v>1440</v>
      </c>
      <c r="K173" s="85"/>
      <c r="L173" s="84"/>
      <c r="M173" s="86"/>
      <c r="N173" s="10"/>
      <c r="O173" s="10"/>
      <c r="P173" s="10"/>
      <c r="Q173" s="10"/>
      <c r="R173" s="19"/>
      <c r="S173" s="39">
        <f t="shared" si="23"/>
        <v>1224</v>
      </c>
      <c r="T173" s="39"/>
    </row>
    <row r="174" spans="1:20" ht="18.75">
      <c r="A174" s="61" t="s">
        <v>225</v>
      </c>
      <c r="B174" s="62"/>
      <c r="C174" s="80"/>
      <c r="D174" s="52"/>
      <c r="E174" s="59"/>
      <c r="F174" s="81">
        <v>15</v>
      </c>
      <c r="G174" s="82"/>
      <c r="H174" s="83"/>
      <c r="I174" s="53">
        <v>120</v>
      </c>
      <c r="J174" s="84">
        <f t="shared" si="22"/>
        <v>1800</v>
      </c>
      <c r="K174" s="85"/>
      <c r="L174" s="84"/>
      <c r="M174" s="86"/>
      <c r="N174" s="10"/>
      <c r="O174" s="10"/>
      <c r="P174" s="10"/>
      <c r="Q174" s="10"/>
      <c r="R174" s="19"/>
      <c r="S174" s="39">
        <f t="shared" si="23"/>
        <v>1530</v>
      </c>
      <c r="T174" s="39"/>
    </row>
    <row r="175" spans="1:20" ht="18.75">
      <c r="A175" s="61" t="s">
        <v>226</v>
      </c>
      <c r="B175" s="62"/>
      <c r="C175" s="80"/>
      <c r="D175" s="52"/>
      <c r="E175" s="59"/>
      <c r="F175" s="81">
        <v>21</v>
      </c>
      <c r="G175" s="82"/>
      <c r="H175" s="83"/>
      <c r="I175" s="53">
        <v>120</v>
      </c>
      <c r="J175" s="84">
        <f t="shared" si="22"/>
        <v>2520</v>
      </c>
      <c r="K175" s="85"/>
      <c r="L175" s="84"/>
      <c r="M175" s="86"/>
      <c r="N175" s="10"/>
      <c r="O175" s="10"/>
      <c r="P175" s="10"/>
      <c r="Q175" s="10"/>
      <c r="R175" s="19"/>
      <c r="S175" s="39">
        <f t="shared" si="23"/>
        <v>2142</v>
      </c>
      <c r="T175" s="39"/>
    </row>
    <row r="176" spans="1:20" ht="18.75">
      <c r="A176" s="61" t="s">
        <v>227</v>
      </c>
      <c r="B176" s="62"/>
      <c r="C176" s="80"/>
      <c r="D176" s="52"/>
      <c r="E176" s="59"/>
      <c r="F176" s="81">
        <v>15</v>
      </c>
      <c r="G176" s="82"/>
      <c r="H176" s="83"/>
      <c r="I176" s="53">
        <v>120</v>
      </c>
      <c r="J176" s="84">
        <f t="shared" si="22"/>
        <v>1800</v>
      </c>
      <c r="K176" s="85"/>
      <c r="L176" s="84"/>
      <c r="M176" s="86"/>
      <c r="N176" s="10"/>
      <c r="O176" s="10"/>
      <c r="P176" s="10"/>
      <c r="Q176" s="10"/>
      <c r="R176" s="19"/>
      <c r="S176" s="39">
        <f t="shared" si="23"/>
        <v>1530</v>
      </c>
      <c r="T176" s="39"/>
    </row>
    <row r="177" spans="1:20" ht="18.75">
      <c r="A177" s="61" t="s">
        <v>228</v>
      </c>
      <c r="B177" s="62"/>
      <c r="C177" s="80"/>
      <c r="D177" s="52"/>
      <c r="E177" s="59"/>
      <c r="F177" s="81">
        <v>14</v>
      </c>
      <c r="G177" s="82"/>
      <c r="H177" s="83"/>
      <c r="I177" s="53">
        <v>120</v>
      </c>
      <c r="J177" s="84">
        <f t="shared" si="22"/>
        <v>1680</v>
      </c>
      <c r="K177" s="85"/>
      <c r="L177" s="84"/>
      <c r="M177" s="86"/>
      <c r="N177" s="10"/>
      <c r="O177" s="10"/>
      <c r="P177" s="10"/>
      <c r="Q177" s="10"/>
      <c r="R177" s="19"/>
      <c r="S177" s="39">
        <f t="shared" si="23"/>
        <v>1428</v>
      </c>
      <c r="T177" s="39"/>
    </row>
    <row r="178" spans="1:20" ht="18.75">
      <c r="A178" s="61" t="s">
        <v>229</v>
      </c>
      <c r="B178" s="62"/>
      <c r="C178" s="80"/>
      <c r="D178" s="52"/>
      <c r="E178" s="59"/>
      <c r="F178" s="81">
        <v>1.5</v>
      </c>
      <c r="G178" s="82"/>
      <c r="H178" s="83"/>
      <c r="I178" s="53">
        <v>120</v>
      </c>
      <c r="J178" s="84">
        <f t="shared" si="22"/>
        <v>180</v>
      </c>
      <c r="K178" s="85"/>
      <c r="L178" s="84"/>
      <c r="M178" s="86"/>
      <c r="N178" s="10"/>
      <c r="O178" s="10"/>
      <c r="P178" s="10"/>
      <c r="Q178" s="10"/>
      <c r="R178" s="19"/>
      <c r="S178" s="39">
        <f t="shared" si="23"/>
        <v>153</v>
      </c>
      <c r="T178" s="39"/>
    </row>
    <row r="179" spans="1:20" ht="18.75">
      <c r="A179" s="61" t="s">
        <v>230</v>
      </c>
      <c r="B179" s="62"/>
      <c r="C179" s="80"/>
      <c r="D179" s="52"/>
      <c r="E179" s="59"/>
      <c r="F179" s="81">
        <v>7.3</v>
      </c>
      <c r="G179" s="82"/>
      <c r="H179" s="83"/>
      <c r="I179" s="53">
        <v>120</v>
      </c>
      <c r="J179" s="84">
        <f t="shared" si="22"/>
        <v>876</v>
      </c>
      <c r="K179" s="85"/>
      <c r="L179" s="84"/>
      <c r="M179" s="86"/>
      <c r="N179" s="10"/>
      <c r="O179" s="10"/>
      <c r="P179" s="10"/>
      <c r="Q179" s="10"/>
      <c r="R179" s="19"/>
      <c r="S179" s="39">
        <f t="shared" si="23"/>
        <v>744.6</v>
      </c>
      <c r="T179" s="39"/>
    </row>
    <row r="180" spans="1:20" ht="18.75">
      <c r="A180" s="61" t="s">
        <v>231</v>
      </c>
      <c r="B180" s="62"/>
      <c r="C180" s="80"/>
      <c r="D180" s="52"/>
      <c r="E180" s="59"/>
      <c r="F180" s="81">
        <v>3.7</v>
      </c>
      <c r="G180" s="82"/>
      <c r="H180" s="83"/>
      <c r="I180" s="53">
        <v>120</v>
      </c>
      <c r="J180" s="84">
        <f t="shared" si="22"/>
        <v>444</v>
      </c>
      <c r="K180" s="85"/>
      <c r="L180" s="84"/>
      <c r="M180" s="86"/>
      <c r="N180" s="10"/>
      <c r="O180" s="10"/>
      <c r="P180" s="10"/>
      <c r="Q180" s="10"/>
      <c r="R180" s="19"/>
      <c r="S180" s="39">
        <f t="shared" si="23"/>
        <v>377.4</v>
      </c>
      <c r="T180" s="39"/>
    </row>
    <row r="181" spans="1:20" ht="18.75">
      <c r="A181" s="61" t="s">
        <v>232</v>
      </c>
      <c r="B181" s="62"/>
      <c r="C181" s="80"/>
      <c r="D181" s="52"/>
      <c r="E181" s="59"/>
      <c r="F181" s="81">
        <v>9.3</v>
      </c>
      <c r="G181" s="82"/>
      <c r="H181" s="83"/>
      <c r="I181" s="53">
        <v>120</v>
      </c>
      <c r="J181" s="84">
        <f t="shared" si="22"/>
        <v>1116</v>
      </c>
      <c r="K181" s="85"/>
      <c r="L181" s="84"/>
      <c r="M181" s="86"/>
      <c r="N181" s="10"/>
      <c r="O181" s="10"/>
      <c r="P181" s="10"/>
      <c r="Q181" s="10"/>
      <c r="R181" s="19"/>
      <c r="S181" s="39">
        <f t="shared" si="23"/>
        <v>948.6</v>
      </c>
      <c r="T181" s="39"/>
    </row>
    <row r="182" spans="1:20" ht="18.75">
      <c r="A182" s="61" t="s">
        <v>233</v>
      </c>
      <c r="B182" s="62"/>
      <c r="C182" s="80"/>
      <c r="D182" s="52"/>
      <c r="E182" s="59"/>
      <c r="F182" s="81">
        <v>5.7</v>
      </c>
      <c r="G182" s="82"/>
      <c r="H182" s="83"/>
      <c r="I182" s="53">
        <v>120</v>
      </c>
      <c r="J182" s="84">
        <f t="shared" si="22"/>
        <v>684</v>
      </c>
      <c r="K182" s="85"/>
      <c r="L182" s="84"/>
      <c r="M182" s="86"/>
      <c r="N182" s="10"/>
      <c r="O182" s="10"/>
      <c r="P182" s="10"/>
      <c r="Q182" s="10"/>
      <c r="R182" s="19"/>
      <c r="S182" s="39">
        <f t="shared" si="23"/>
        <v>581.4</v>
      </c>
      <c r="T182" s="39"/>
    </row>
    <row r="183" spans="1:20" ht="18.75">
      <c r="A183" s="61" t="s">
        <v>234</v>
      </c>
      <c r="B183" s="62"/>
      <c r="C183" s="80"/>
      <c r="D183" s="52"/>
      <c r="E183" s="59"/>
      <c r="F183" s="81">
        <v>3.1</v>
      </c>
      <c r="G183" s="82"/>
      <c r="H183" s="83"/>
      <c r="I183" s="53">
        <v>120</v>
      </c>
      <c r="J183" s="84">
        <f t="shared" si="22"/>
        <v>372</v>
      </c>
      <c r="K183" s="85"/>
      <c r="L183" s="84"/>
      <c r="M183" s="86"/>
      <c r="N183" s="10"/>
      <c r="O183" s="10"/>
      <c r="P183" s="10"/>
      <c r="Q183" s="10"/>
      <c r="R183" s="19"/>
      <c r="S183" s="39">
        <f t="shared" si="23"/>
        <v>316.2</v>
      </c>
      <c r="T183" s="39"/>
    </row>
    <row r="184" spans="1:20" ht="18.75">
      <c r="A184" s="61" t="s">
        <v>235</v>
      </c>
      <c r="B184" s="62"/>
      <c r="C184" s="80"/>
      <c r="D184" s="52"/>
      <c r="E184" s="59"/>
      <c r="F184" s="81">
        <v>26</v>
      </c>
      <c r="G184" s="82"/>
      <c r="H184" s="83"/>
      <c r="I184" s="53">
        <v>120</v>
      </c>
      <c r="J184" s="84">
        <f t="shared" si="22"/>
        <v>3120</v>
      </c>
      <c r="K184" s="85"/>
      <c r="L184" s="84"/>
      <c r="M184" s="86"/>
      <c r="N184" s="10"/>
      <c r="O184" s="10"/>
      <c r="P184" s="10"/>
      <c r="Q184" s="10"/>
      <c r="R184" s="19"/>
      <c r="S184" s="39">
        <f t="shared" si="23"/>
        <v>2652</v>
      </c>
      <c r="T184" s="39"/>
    </row>
    <row r="185" spans="1:20" ht="18.75">
      <c r="A185" s="61" t="s">
        <v>236</v>
      </c>
      <c r="B185" s="62"/>
      <c r="C185" s="80"/>
      <c r="D185" s="52"/>
      <c r="E185" s="59"/>
      <c r="F185" s="81">
        <v>7.7</v>
      </c>
      <c r="G185" s="82"/>
      <c r="H185" s="83"/>
      <c r="I185" s="53">
        <v>120</v>
      </c>
      <c r="J185" s="84">
        <f t="shared" si="22"/>
        <v>924</v>
      </c>
      <c r="K185" s="85"/>
      <c r="L185" s="84"/>
      <c r="M185" s="86"/>
      <c r="N185" s="10"/>
      <c r="O185" s="10"/>
      <c r="P185" s="10"/>
      <c r="Q185" s="10"/>
      <c r="R185" s="19"/>
      <c r="S185" s="39">
        <f t="shared" si="23"/>
        <v>785.4</v>
      </c>
      <c r="T185" s="39"/>
    </row>
    <row r="186" spans="1:20" ht="18.75">
      <c r="A186" s="61" t="s">
        <v>237</v>
      </c>
      <c r="B186" s="62"/>
      <c r="C186" s="80"/>
      <c r="D186" s="52"/>
      <c r="E186" s="59"/>
      <c r="F186" s="81">
        <v>35</v>
      </c>
      <c r="G186" s="82"/>
      <c r="H186" s="83"/>
      <c r="I186" s="53">
        <v>120</v>
      </c>
      <c r="J186" s="84">
        <f t="shared" si="22"/>
        <v>4200</v>
      </c>
      <c r="K186" s="85"/>
      <c r="L186" s="84"/>
      <c r="M186" s="86"/>
      <c r="N186" s="10"/>
      <c r="O186" s="10"/>
      <c r="P186" s="10"/>
      <c r="Q186" s="10"/>
      <c r="R186" s="19"/>
      <c r="S186" s="39">
        <f t="shared" si="23"/>
        <v>3570</v>
      </c>
      <c r="T186" s="39"/>
    </row>
    <row r="187" spans="1:20" ht="19.5" thickBot="1">
      <c r="A187" s="92" t="s">
        <v>238</v>
      </c>
      <c r="B187" s="93"/>
      <c r="C187" s="94"/>
      <c r="D187" s="54"/>
      <c r="E187" s="55"/>
      <c r="F187" s="95">
        <v>16</v>
      </c>
      <c r="G187" s="96"/>
      <c r="H187" s="97"/>
      <c r="I187" s="56">
        <v>120</v>
      </c>
      <c r="J187" s="98">
        <f t="shared" si="22"/>
        <v>1920</v>
      </c>
      <c r="K187" s="99"/>
      <c r="L187" s="98"/>
      <c r="M187" s="100"/>
      <c r="N187" s="10"/>
      <c r="O187" s="10"/>
      <c r="P187" s="10"/>
      <c r="Q187" s="10"/>
      <c r="R187" s="19"/>
      <c r="S187" s="39">
        <f t="shared" si="23"/>
        <v>1632</v>
      </c>
      <c r="T187" s="39"/>
    </row>
  </sheetData>
  <sheetProtection/>
  <autoFilter ref="A7:M149"/>
  <mergeCells count="114">
    <mergeCell ref="A141:M141"/>
    <mergeCell ref="F179:H179"/>
    <mergeCell ref="J179:K179"/>
    <mergeCell ref="L179:M179"/>
    <mergeCell ref="A176:C176"/>
    <mergeCell ref="F176:H176"/>
    <mergeCell ref="J176:K176"/>
    <mergeCell ref="L176:M176"/>
    <mergeCell ref="A177:C177"/>
    <mergeCell ref="F177:H177"/>
    <mergeCell ref="J177:K177"/>
    <mergeCell ref="L177:M177"/>
    <mergeCell ref="A174:C174"/>
    <mergeCell ref="F174:H174"/>
    <mergeCell ref="J174:K174"/>
    <mergeCell ref="L174:M174"/>
    <mergeCell ref="A175:C175"/>
    <mergeCell ref="F175:H175"/>
    <mergeCell ref="J175:K175"/>
    <mergeCell ref="L175:M175"/>
    <mergeCell ref="A172:C172"/>
    <mergeCell ref="F172:H172"/>
    <mergeCell ref="L172:M172"/>
    <mergeCell ref="A173:C173"/>
    <mergeCell ref="A1:M2"/>
    <mergeCell ref="A3:M3"/>
    <mergeCell ref="A4:K4"/>
    <mergeCell ref="A5:M5"/>
    <mergeCell ref="A6:M6"/>
    <mergeCell ref="J172:K172"/>
    <mergeCell ref="A187:C187"/>
    <mergeCell ref="F187:H187"/>
    <mergeCell ref="J187:K187"/>
    <mergeCell ref="L187:M187"/>
    <mergeCell ref="J183:K183"/>
    <mergeCell ref="L183:M183"/>
    <mergeCell ref="A186:C186"/>
    <mergeCell ref="F186:H186"/>
    <mergeCell ref="J186:K186"/>
    <mergeCell ref="L186:M186"/>
    <mergeCell ref="A180:C180"/>
    <mergeCell ref="F180:H180"/>
    <mergeCell ref="J180:K180"/>
    <mergeCell ref="L180:M180"/>
    <mergeCell ref="A181:C181"/>
    <mergeCell ref="F181:H181"/>
    <mergeCell ref="J181:K181"/>
    <mergeCell ref="L181:M181"/>
    <mergeCell ref="A178:C178"/>
    <mergeCell ref="F178:H178"/>
    <mergeCell ref="J178:K178"/>
    <mergeCell ref="L178:M178"/>
    <mergeCell ref="A179:C179"/>
    <mergeCell ref="A8:M8"/>
    <mergeCell ref="A50:M50"/>
    <mergeCell ref="A79:M79"/>
    <mergeCell ref="A87:M87"/>
    <mergeCell ref="A122:M122"/>
    <mergeCell ref="A184:C184"/>
    <mergeCell ref="F184:H184"/>
    <mergeCell ref="J184:K184"/>
    <mergeCell ref="L184:M184"/>
    <mergeCell ref="A185:C185"/>
    <mergeCell ref="F185:H185"/>
    <mergeCell ref="J185:K185"/>
    <mergeCell ref="L185:M185"/>
    <mergeCell ref="A182:C182"/>
    <mergeCell ref="F182:H182"/>
    <mergeCell ref="J182:K182"/>
    <mergeCell ref="L182:M182"/>
    <mergeCell ref="A183:C183"/>
    <mergeCell ref="F183:H183"/>
    <mergeCell ref="F173:H173"/>
    <mergeCell ref="J173:K173"/>
    <mergeCell ref="L173:M173"/>
    <mergeCell ref="A170:C170"/>
    <mergeCell ref="F170:H170"/>
    <mergeCell ref="J170:K170"/>
    <mergeCell ref="L170:M170"/>
    <mergeCell ref="A171:C171"/>
    <mergeCell ref="F171:H171"/>
    <mergeCell ref="J171:K171"/>
    <mergeCell ref="L171:M171"/>
    <mergeCell ref="A168:C168"/>
    <mergeCell ref="F168:H168"/>
    <mergeCell ref="J168:K168"/>
    <mergeCell ref="L168:M168"/>
    <mergeCell ref="A169:C169"/>
    <mergeCell ref="F169:H169"/>
    <mergeCell ref="J169:K169"/>
    <mergeCell ref="L169:M169"/>
    <mergeCell ref="A167:C167"/>
    <mergeCell ref="F167:H167"/>
    <mergeCell ref="J167:K167"/>
    <mergeCell ref="L167:M167"/>
    <mergeCell ref="A144:M144"/>
    <mergeCell ref="A150:M150"/>
    <mergeCell ref="A166:C166"/>
    <mergeCell ref="F166:H166"/>
    <mergeCell ref="J166:K166"/>
    <mergeCell ref="L166:M166"/>
    <mergeCell ref="A157:M157"/>
    <mergeCell ref="A159:M159"/>
    <mergeCell ref="A160:M160"/>
    <mergeCell ref="A162:M162"/>
    <mergeCell ref="A164:M164"/>
    <mergeCell ref="A165:C165"/>
    <mergeCell ref="F165:H165"/>
    <mergeCell ref="A151:M151"/>
    <mergeCell ref="A153:M153"/>
    <mergeCell ref="A154:M154"/>
    <mergeCell ref="A155:M155"/>
    <mergeCell ref="A156:M156"/>
    <mergeCell ref="A149:M14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6" r:id="rId1"/>
  <rowBreaks count="2" manualBreakCount="2">
    <brk id="65" max="9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Eld</cp:lastModifiedBy>
  <cp:lastPrinted>2019-02-22T13:36:32Z</cp:lastPrinted>
  <dcterms:created xsi:type="dcterms:W3CDTF">2015-01-27T18:39:22Z</dcterms:created>
  <dcterms:modified xsi:type="dcterms:W3CDTF">2019-02-22T13:36:36Z</dcterms:modified>
  <cp:category/>
  <cp:version/>
  <cp:contentType/>
  <cp:contentStatus/>
</cp:coreProperties>
</file>